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10"/>
  <workbookPr defaultThemeVersion="202300"/>
  <mc:AlternateContent xmlns:mc="http://schemas.openxmlformats.org/markup-compatibility/2006">
    <mc:Choice Requires="x15">
      <x15ac:absPath xmlns:x15ac="http://schemas.microsoft.com/office/spreadsheetml/2010/11/ac" url="/Users/suzy/skillsbench/skillsbench/tasks/reserves-at-risk-calc/solution/"/>
    </mc:Choice>
  </mc:AlternateContent>
  <xr:revisionPtr revIDLastSave="0" documentId="13_ncr:1_{AD0019AA-A328-5446-B896-DEA590AC66FF}" xr6:coauthVersionLast="47" xr6:coauthVersionMax="47" xr10:uidLastSave="{00000000-0000-0000-0000-000000000000}"/>
  <bookViews>
    <workbookView xWindow="360" yWindow="920" windowWidth="16140" windowHeight="17880" xr2:uid="{983F215C-FC85-49D9-8C5B-D2C6BE5F5C69}"/>
  </bookViews>
  <sheets>
    <sheet name="Answer" sheetId="1" r:id="rId1"/>
    <sheet name="Gold price" sheetId="5" r:id="rId2"/>
    <sheet name="Total Reserves" sheetId="2" r:id="rId3"/>
    <sheet name="Value" sheetId="3" r:id="rId4"/>
    <sheet name="Volume" sheetId="4" r:id="rId5"/>
  </sheets>
  <definedNames>
    <definedName name="_DLX1.USE">#REF!</definedName>
    <definedName name="_DLX2.USE">Value!$A$1:$R$9</definedName>
    <definedName name="_DLX3.USE">Volume!$A$1:$L$9</definedName>
    <definedName name="_DLX4.USE">'Total Reserves'!$A$1:$P$10</definedName>
    <definedName name="_DLX5.USE">#REF!</definedName>
    <definedName name="BoxPlot">"BoxPlot"</definedName>
    <definedName name="Bubble">"Bubble"</definedName>
    <definedName name="Candlestick">"Candlestick"</definedName>
    <definedName name="Chart">"Chart"</definedName>
    <definedName name="ChartImage">"ChartImage"</definedName>
    <definedName name="ColumnRange">"ColumnRange"</definedName>
    <definedName name="Dumbbell">"Dumbbell"</definedName>
    <definedName name="Heatmap">"Heatmap"</definedName>
    <definedName name="Histogram">"Histogram"</definedName>
    <definedName name="IQ_CH">110000</definedName>
    <definedName name="IQ_CQ">5000</definedName>
    <definedName name="IQ_CY">10000</definedName>
    <definedName name="IQ_DAILY">500000</definedName>
    <definedName name="IQ_DNTM" hidden="1">700000</definedName>
    <definedName name="IQ_FH">100000</definedName>
    <definedName name="IQ_FQ">500</definedName>
    <definedName name="IQ_FWD_CY" hidden="1">10001</definedName>
    <definedName name="IQ_FWD_CY1" hidden="1">10002</definedName>
    <definedName name="IQ_FWD_CY2" hidden="1">10003</definedName>
    <definedName name="IQ_FWD_FY" hidden="1">1001</definedName>
    <definedName name="IQ_FWD_FY1" hidden="1">1002</definedName>
    <definedName name="IQ_FWD_FY2" hidden="1">1003</definedName>
    <definedName name="IQ_FWD_Q" hidden="1">501</definedName>
    <definedName name="IQ_FWD_Q1" hidden="1">502</definedName>
    <definedName name="IQ_FWD_Q2" hidden="1">503</definedName>
    <definedName name="IQ_FY">1000</definedName>
    <definedName name="IQ_LATESTK" hidden="1">1000</definedName>
    <definedName name="IQ_LATESTQ" hidden="1">500</definedName>
    <definedName name="IQ_LTM">2000</definedName>
    <definedName name="IQ_LTMMONTH" hidden="1">120000</definedName>
    <definedName name="IQ_MONTH">15000</definedName>
    <definedName name="IQ_MTD" hidden="1">800000</definedName>
    <definedName name="IQ_NAMES_REVISION_DATE_" hidden="1">45929.7054166667</definedName>
    <definedName name="IQ_NTM">6000</definedName>
    <definedName name="IQ_QTD" hidden="1">750000</definedName>
    <definedName name="IQ_TODAY" hidden="1">0</definedName>
    <definedName name="IQ_WEEK">50000</definedName>
    <definedName name="IQ_YTD">3000</definedName>
    <definedName name="IQ_YTDMONTH" hidden="1">130000</definedName>
    <definedName name="Map">"Map"</definedName>
    <definedName name="OHLC">"OHLC"</definedName>
    <definedName name="PieChart">"PieChart"</definedName>
    <definedName name="Scatter">"Scatter"</definedName>
    <definedName name="Series">"Series"</definedName>
    <definedName name="Stripe">"Stripe"</definedName>
    <definedName name="Table">"Table"</definedName>
    <definedName name="TreeMap">"TreeMap"</definedName>
    <definedName name="Waterfall">"Waterfall"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2" i="1" l="1"/>
  <c r="C4" i="5"/>
  <c r="C5" i="5"/>
  <c r="C6" i="5"/>
  <c r="C7" i="5"/>
  <c r="C8" i="5"/>
  <c r="C9" i="5"/>
  <c r="C10" i="5"/>
  <c r="C11" i="5"/>
  <c r="C12" i="5"/>
  <c r="C13" i="5"/>
  <c r="C14" i="5"/>
  <c r="C15" i="5"/>
  <c r="C16" i="5"/>
  <c r="C17" i="5"/>
  <c r="C18" i="5"/>
  <c r="C19" i="5"/>
  <c r="C20" i="5"/>
  <c r="C21" i="5"/>
  <c r="C22" i="5"/>
  <c r="C23" i="5"/>
  <c r="C24" i="5"/>
  <c r="C25" i="5"/>
  <c r="C26" i="5"/>
  <c r="C27" i="5"/>
  <c r="C28" i="5"/>
  <c r="C29" i="5"/>
  <c r="C30" i="5"/>
  <c r="C31" i="5"/>
  <c r="C32" i="5"/>
  <c r="C33" i="5"/>
  <c r="C34" i="5"/>
  <c r="C35" i="5"/>
  <c r="C36" i="5"/>
  <c r="C37" i="5"/>
  <c r="C38" i="5"/>
  <c r="C39" i="5"/>
  <c r="C40" i="5"/>
  <c r="C41" i="5"/>
  <c r="C42" i="5"/>
  <c r="C43" i="5"/>
  <c r="C44" i="5"/>
  <c r="C45" i="5"/>
  <c r="C46" i="5"/>
  <c r="C47" i="5"/>
  <c r="C48" i="5"/>
  <c r="C49" i="5"/>
  <c r="C50" i="5"/>
  <c r="C51" i="5"/>
  <c r="C52" i="5"/>
  <c r="C53" i="5"/>
  <c r="C54" i="5"/>
  <c r="C55" i="5"/>
  <c r="C56" i="5"/>
  <c r="C57" i="5"/>
  <c r="C58" i="5"/>
  <c r="C59" i="5"/>
  <c r="C60" i="5"/>
  <c r="C61" i="5"/>
  <c r="C62" i="5"/>
  <c r="C63" i="5"/>
  <c r="C64" i="5"/>
  <c r="C65" i="5"/>
  <c r="C66" i="5"/>
  <c r="C67" i="5"/>
  <c r="C68" i="5"/>
  <c r="C69" i="5"/>
  <c r="C70" i="5"/>
  <c r="C71" i="5"/>
  <c r="C72" i="5"/>
  <c r="C73" i="5"/>
  <c r="C74" i="5"/>
  <c r="C75" i="5"/>
  <c r="C76" i="5"/>
  <c r="C77" i="5"/>
  <c r="C78" i="5"/>
  <c r="C79" i="5"/>
  <c r="C80" i="5"/>
  <c r="C81" i="5"/>
  <c r="C82" i="5"/>
  <c r="C83" i="5"/>
  <c r="C84" i="5"/>
  <c r="C85" i="5"/>
  <c r="C86" i="5"/>
  <c r="C87" i="5"/>
  <c r="C88" i="5"/>
  <c r="C89" i="5"/>
  <c r="C90" i="5"/>
  <c r="C91" i="5"/>
  <c r="C92" i="5"/>
  <c r="C93" i="5"/>
  <c r="C94" i="5"/>
  <c r="C95" i="5"/>
  <c r="C96" i="5"/>
  <c r="C97" i="5"/>
  <c r="C98" i="5"/>
  <c r="C99" i="5"/>
  <c r="C100" i="5"/>
  <c r="C101" i="5"/>
  <c r="C102" i="5"/>
  <c r="C103" i="5"/>
  <c r="C104" i="5"/>
  <c r="C105" i="5"/>
  <c r="C106" i="5"/>
  <c r="C107" i="5"/>
  <c r="C108" i="5"/>
  <c r="C109" i="5"/>
  <c r="C110" i="5"/>
  <c r="C111" i="5"/>
  <c r="C112" i="5"/>
  <c r="C113" i="5"/>
  <c r="C114" i="5"/>
  <c r="C115" i="5"/>
  <c r="C116" i="5"/>
  <c r="C117" i="5"/>
  <c r="C118" i="5"/>
  <c r="C119" i="5"/>
  <c r="C120" i="5"/>
  <c r="C121" i="5"/>
  <c r="C122" i="5"/>
  <c r="C123" i="5"/>
  <c r="C124" i="5"/>
  <c r="C125" i="5"/>
  <c r="C126" i="5"/>
  <c r="C127" i="5"/>
  <c r="C128" i="5"/>
  <c r="C129" i="5"/>
  <c r="C130" i="5"/>
  <c r="C131" i="5"/>
  <c r="C132" i="5"/>
  <c r="C133" i="5"/>
  <c r="C134" i="5"/>
  <c r="C135" i="5"/>
  <c r="C136" i="5"/>
  <c r="C137" i="5"/>
  <c r="C138" i="5"/>
  <c r="C139" i="5"/>
  <c r="C140" i="5"/>
  <c r="C141" i="5"/>
  <c r="C142" i="5"/>
  <c r="C143" i="5"/>
  <c r="C144" i="5"/>
  <c r="C145" i="5"/>
  <c r="C146" i="5"/>
  <c r="C147" i="5"/>
  <c r="C148" i="5"/>
  <c r="C149" i="5"/>
  <c r="C150" i="5"/>
  <c r="C151" i="5"/>
  <c r="C152" i="5"/>
  <c r="C153" i="5"/>
  <c r="C154" i="5"/>
  <c r="C155" i="5"/>
  <c r="C156" i="5"/>
  <c r="C157" i="5"/>
  <c r="C158" i="5"/>
  <c r="C159" i="5"/>
  <c r="C160" i="5"/>
  <c r="C161" i="5"/>
  <c r="C162" i="5"/>
  <c r="C163" i="5"/>
  <c r="C164" i="5"/>
  <c r="C165" i="5"/>
  <c r="C166" i="5"/>
  <c r="C167" i="5"/>
  <c r="C168" i="5"/>
  <c r="C169" i="5"/>
  <c r="C170" i="5"/>
  <c r="C171" i="5"/>
  <c r="C172" i="5"/>
  <c r="C173" i="5"/>
  <c r="C174" i="5"/>
  <c r="C175" i="5"/>
  <c r="C176" i="5"/>
  <c r="C177" i="5"/>
  <c r="C178" i="5"/>
  <c r="C179" i="5"/>
  <c r="C180" i="5"/>
  <c r="C181" i="5"/>
  <c r="C182" i="5"/>
  <c r="C183" i="5"/>
  <c r="C184" i="5"/>
  <c r="C185" i="5"/>
  <c r="C186" i="5"/>
  <c r="C187" i="5"/>
  <c r="C188" i="5"/>
  <c r="C189" i="5"/>
  <c r="C190" i="5"/>
  <c r="C191" i="5"/>
  <c r="C192" i="5"/>
  <c r="C193" i="5"/>
  <c r="C194" i="5"/>
  <c r="C195" i="5"/>
  <c r="C196" i="5"/>
  <c r="C197" i="5"/>
  <c r="C198" i="5"/>
  <c r="C199" i="5"/>
  <c r="C200" i="5"/>
  <c r="C201" i="5"/>
  <c r="C202" i="5"/>
  <c r="C203" i="5"/>
  <c r="C204" i="5"/>
  <c r="C205" i="5"/>
  <c r="C206" i="5"/>
  <c r="C207" i="5"/>
  <c r="C208" i="5"/>
  <c r="C209" i="5"/>
  <c r="C210" i="5"/>
  <c r="C211" i="5"/>
  <c r="C212" i="5"/>
  <c r="C213" i="5"/>
  <c r="C214" i="5"/>
  <c r="C215" i="5"/>
  <c r="C216" i="5"/>
  <c r="C217" i="5"/>
  <c r="C218" i="5"/>
  <c r="C219" i="5"/>
  <c r="C220" i="5"/>
  <c r="C221" i="5"/>
  <c r="C222" i="5"/>
  <c r="C223" i="5"/>
  <c r="C224" i="5"/>
  <c r="C225" i="5"/>
  <c r="C226" i="5"/>
  <c r="C227" i="5"/>
  <c r="C228" i="5"/>
  <c r="C229" i="5"/>
  <c r="C230" i="5"/>
  <c r="C231" i="5"/>
  <c r="C232" i="5"/>
  <c r="C233" i="5"/>
  <c r="C234" i="5"/>
  <c r="C235" i="5"/>
  <c r="C236" i="5"/>
  <c r="C237" i="5"/>
  <c r="C238" i="5"/>
  <c r="C239" i="5"/>
  <c r="C240" i="5"/>
  <c r="C241" i="5"/>
  <c r="C242" i="5"/>
  <c r="C243" i="5"/>
  <c r="C244" i="5"/>
  <c r="C245" i="5"/>
  <c r="C246" i="5"/>
  <c r="C247" i="5"/>
  <c r="C248" i="5"/>
  <c r="C249" i="5"/>
  <c r="C250" i="5"/>
  <c r="C251" i="5"/>
  <c r="C252" i="5"/>
  <c r="C253" i="5"/>
  <c r="C254" i="5"/>
  <c r="C255" i="5"/>
  <c r="C256" i="5"/>
  <c r="C257" i="5"/>
  <c r="C258" i="5"/>
  <c r="C259" i="5"/>
  <c r="C260" i="5"/>
  <c r="C261" i="5"/>
  <c r="C262" i="5"/>
  <c r="C263" i="5"/>
  <c r="C264" i="5"/>
  <c r="C265" i="5"/>
  <c r="C266" i="5"/>
  <c r="C267" i="5"/>
  <c r="C268" i="5"/>
  <c r="C269" i="5"/>
  <c r="C270" i="5"/>
  <c r="C271" i="5"/>
  <c r="C272" i="5"/>
  <c r="C273" i="5"/>
  <c r="C274" i="5"/>
  <c r="C275" i="5"/>
  <c r="C276" i="5"/>
  <c r="C277" i="5"/>
  <c r="C278" i="5"/>
  <c r="C279" i="5"/>
  <c r="C280" i="5"/>
  <c r="C281" i="5"/>
  <c r="C282" i="5"/>
  <c r="C283" i="5"/>
  <c r="C284" i="5"/>
  <c r="C285" i="5"/>
  <c r="C286" i="5"/>
  <c r="C287" i="5"/>
  <c r="C288" i="5"/>
  <c r="C289" i="5"/>
  <c r="C290" i="5"/>
  <c r="C291" i="5"/>
  <c r="C292" i="5"/>
  <c r="C293" i="5"/>
  <c r="C294" i="5"/>
  <c r="C295" i="5"/>
  <c r="C296" i="5"/>
  <c r="C297" i="5"/>
  <c r="C298" i="5"/>
  <c r="C299" i="5"/>
  <c r="C300" i="5"/>
  <c r="C301" i="5"/>
  <c r="C302" i="5"/>
  <c r="C303" i="5"/>
  <c r="C304" i="5"/>
  <c r="C305" i="5"/>
  <c r="C306" i="5"/>
  <c r="C307" i="5"/>
  <c r="C308" i="5"/>
  <c r="C309" i="5"/>
  <c r="C310" i="5"/>
  <c r="C311" i="5"/>
  <c r="C312" i="5"/>
  <c r="C313" i="5"/>
  <c r="C314" i="5"/>
  <c r="C315" i="5"/>
  <c r="C316" i="5"/>
  <c r="C317" i="5"/>
  <c r="C318" i="5"/>
  <c r="C319" i="5"/>
  <c r="C320" i="5"/>
  <c r="C321" i="5"/>
  <c r="C322" i="5"/>
  <c r="C323" i="5"/>
  <c r="C324" i="5"/>
  <c r="C325" i="5"/>
  <c r="C326" i="5"/>
  <c r="C327" i="5"/>
  <c r="C328" i="5"/>
  <c r="C329" i="5"/>
  <c r="C330" i="5"/>
  <c r="C331" i="5"/>
  <c r="C332" i="5"/>
  <c r="C333" i="5"/>
  <c r="C334" i="5"/>
  <c r="C335" i="5"/>
  <c r="C336" i="5"/>
  <c r="C337" i="5"/>
  <c r="C338" i="5"/>
  <c r="C339" i="5"/>
  <c r="C340" i="5"/>
  <c r="C341" i="5"/>
  <c r="C342" i="5"/>
  <c r="C343" i="5"/>
  <c r="C344" i="5"/>
  <c r="C345" i="5"/>
  <c r="C346" i="5"/>
  <c r="C347" i="5"/>
  <c r="C348" i="5"/>
  <c r="C349" i="5"/>
  <c r="C350" i="5"/>
  <c r="C351" i="5"/>
  <c r="C352" i="5"/>
  <c r="C353" i="5"/>
  <c r="C354" i="5"/>
  <c r="C355" i="5"/>
  <c r="C356" i="5"/>
  <c r="C357" i="5"/>
  <c r="C358" i="5"/>
  <c r="C359" i="5"/>
  <c r="C360" i="5"/>
  <c r="C361" i="5"/>
  <c r="C362" i="5"/>
  <c r="C363" i="5"/>
  <c r="C364" i="5"/>
  <c r="C365" i="5"/>
  <c r="C366" i="5"/>
  <c r="C367" i="5"/>
  <c r="C368" i="5"/>
  <c r="C369" i="5"/>
  <c r="C370" i="5"/>
  <c r="C371" i="5"/>
  <c r="C372" i="5"/>
  <c r="C373" i="5"/>
  <c r="C374" i="5"/>
  <c r="C375" i="5"/>
  <c r="C376" i="5"/>
  <c r="C377" i="5"/>
  <c r="C378" i="5"/>
  <c r="C379" i="5"/>
  <c r="C380" i="5"/>
  <c r="C381" i="5"/>
  <c r="C382" i="5"/>
  <c r="C383" i="5"/>
  <c r="C384" i="5"/>
  <c r="C385" i="5"/>
  <c r="C386" i="5"/>
  <c r="C387" i="5"/>
  <c r="C388" i="5"/>
  <c r="C389" i="5"/>
  <c r="C390" i="5"/>
  <c r="C391" i="5"/>
  <c r="C392" i="5"/>
  <c r="C393" i="5"/>
  <c r="C394" i="5"/>
  <c r="C395" i="5"/>
  <c r="C396" i="5"/>
  <c r="C397" i="5"/>
  <c r="C398" i="5"/>
  <c r="C399" i="5"/>
  <c r="C400" i="5"/>
  <c r="C401" i="5"/>
  <c r="C402" i="5"/>
  <c r="C403" i="5"/>
  <c r="C404" i="5"/>
  <c r="C405" i="5"/>
  <c r="C406" i="5"/>
  <c r="C407" i="5"/>
  <c r="C408" i="5"/>
  <c r="C409" i="5"/>
  <c r="C410" i="5"/>
  <c r="C411" i="5"/>
  <c r="C412" i="5"/>
  <c r="C413" i="5"/>
  <c r="C414" i="5"/>
  <c r="C415" i="5"/>
  <c r="C416" i="5"/>
  <c r="C417" i="5"/>
  <c r="C418" i="5"/>
  <c r="C419" i="5"/>
  <c r="C420" i="5"/>
  <c r="C421" i="5"/>
  <c r="C422" i="5"/>
  <c r="C423" i="5"/>
  <c r="C424" i="5"/>
  <c r="C425" i="5"/>
  <c r="C426" i="5"/>
  <c r="C427" i="5"/>
  <c r="C428" i="5"/>
  <c r="C429" i="5"/>
  <c r="C430" i="5"/>
  <c r="C3" i="5"/>
  <c r="G23" i="1"/>
  <c r="H23" i="1"/>
  <c r="K12" i="1"/>
  <c r="I23" i="1" l="1"/>
  <c r="F23" i="1"/>
  <c r="E23" i="1"/>
  <c r="D23" i="1"/>
  <c r="C23" i="1"/>
  <c r="D101" i="5"/>
  <c r="D128" i="5"/>
  <c r="D226" i="5"/>
  <c r="D14" i="5"/>
  <c r="D28" i="5"/>
  <c r="D42" i="5"/>
  <c r="D52" i="5"/>
  <c r="D56" i="5"/>
  <c r="D70" i="5"/>
  <c r="D84" i="5"/>
  <c r="D112" i="5"/>
  <c r="D126" i="5"/>
  <c r="D127" i="5"/>
  <c r="D140" i="5"/>
  <c r="D154" i="5"/>
  <c r="D168" i="5"/>
  <c r="D182" i="5"/>
  <c r="D196" i="5"/>
  <c r="D210" i="5"/>
  <c r="D224" i="5"/>
  <c r="D225" i="5"/>
  <c r="D238" i="5"/>
  <c r="D252" i="5"/>
  <c r="D266" i="5"/>
  <c r="D280" i="5"/>
  <c r="D294" i="5"/>
  <c r="D308" i="5"/>
  <c r="D322" i="5"/>
  <c r="D336" i="5"/>
  <c r="D339" i="5"/>
  <c r="D350" i="5"/>
  <c r="D364" i="5"/>
  <c r="D378" i="5"/>
  <c r="D392" i="5"/>
  <c r="D406" i="5"/>
  <c r="D424" i="5"/>
  <c r="D10" i="3"/>
  <c r="E10" i="3"/>
  <c r="F10" i="3"/>
  <c r="G10" i="3"/>
  <c r="H10" i="3"/>
  <c r="I10" i="3"/>
  <c r="J10" i="3"/>
  <c r="K10" i="3"/>
  <c r="L10" i="3"/>
  <c r="M10" i="3"/>
  <c r="N10" i="3"/>
  <c r="O10" i="3"/>
  <c r="P10" i="3"/>
  <c r="Q10" i="3"/>
  <c r="R10" i="3"/>
  <c r="C10" i="3"/>
  <c r="D11" i="2"/>
  <c r="E11" i="2"/>
  <c r="F11" i="2"/>
  <c r="G11" i="2"/>
  <c r="H11" i="2"/>
  <c r="I11" i="2"/>
  <c r="J11" i="2"/>
  <c r="K11" i="2"/>
  <c r="L11" i="2"/>
  <c r="M11" i="2"/>
  <c r="N11" i="2"/>
  <c r="O11" i="2"/>
  <c r="P11" i="2"/>
  <c r="C11" i="2"/>
  <c r="D420" i="5" l="1"/>
  <c r="E429" i="5"/>
  <c r="E107" i="5"/>
  <c r="D98" i="5"/>
  <c r="D405" i="5"/>
  <c r="D377" i="5"/>
  <c r="D349" i="5"/>
  <c r="D320" i="5"/>
  <c r="D293" i="5"/>
  <c r="D279" i="5"/>
  <c r="D265" i="5"/>
  <c r="D251" i="5"/>
  <c r="D237" i="5"/>
  <c r="D223" i="5"/>
  <c r="D209" i="5"/>
  <c r="D195" i="5"/>
  <c r="D181" i="5"/>
  <c r="D167" i="5"/>
  <c r="D153" i="5"/>
  <c r="D139" i="5"/>
  <c r="E134" i="5"/>
  <c r="D111" i="5"/>
  <c r="D97" i="5"/>
  <c r="D83" i="5"/>
  <c r="D69" i="5"/>
  <c r="D55" i="5"/>
  <c r="D41" i="5"/>
  <c r="D27" i="5"/>
  <c r="D13" i="5"/>
  <c r="E410" i="5"/>
  <c r="D390" i="5"/>
  <c r="D376" i="5"/>
  <c r="D348" i="5"/>
  <c r="D334" i="5"/>
  <c r="D319" i="5"/>
  <c r="D292" i="5"/>
  <c r="D264" i="5"/>
  <c r="D250" i="5"/>
  <c r="D236" i="5"/>
  <c r="D222" i="5"/>
  <c r="D208" i="5"/>
  <c r="D194" i="5"/>
  <c r="D180" i="5"/>
  <c r="D166" i="5"/>
  <c r="D152" i="5"/>
  <c r="D138" i="5"/>
  <c r="D110" i="5"/>
  <c r="D96" i="5"/>
  <c r="D82" i="5"/>
  <c r="D68" i="5"/>
  <c r="D40" i="5"/>
  <c r="D26" i="5"/>
  <c r="D12" i="5"/>
  <c r="D403" i="5"/>
  <c r="D360" i="5"/>
  <c r="D318" i="5"/>
  <c r="D291" i="5"/>
  <c r="E282" i="5"/>
  <c r="D221" i="5"/>
  <c r="D179" i="5"/>
  <c r="D151" i="5"/>
  <c r="D123" i="5"/>
  <c r="D81" i="5"/>
  <c r="D25" i="5"/>
  <c r="D430" i="5"/>
  <c r="C4" i="1" s="1"/>
  <c r="C13" i="1" s="1"/>
  <c r="D402" i="5"/>
  <c r="D359" i="5"/>
  <c r="D317" i="5"/>
  <c r="D290" i="5"/>
  <c r="E275" i="5"/>
  <c r="D248" i="5"/>
  <c r="D220" i="5"/>
  <c r="D206" i="5"/>
  <c r="D178" i="5"/>
  <c r="D150" i="5"/>
  <c r="D108" i="5"/>
  <c r="D80" i="5"/>
  <c r="D24" i="5"/>
  <c r="D10" i="5"/>
  <c r="D429" i="5"/>
  <c r="D401" i="5"/>
  <c r="D387" i="5"/>
  <c r="E87" i="5"/>
  <c r="D335" i="5"/>
  <c r="D306" i="5"/>
  <c r="E254" i="5"/>
  <c r="E226" i="5"/>
  <c r="E114" i="5"/>
  <c r="D419" i="5"/>
  <c r="D418" i="5"/>
  <c r="D249" i="5"/>
  <c r="D362" i="5"/>
  <c r="D361" i="5"/>
  <c r="D333" i="5"/>
  <c r="D122" i="5"/>
  <c r="D307" i="5"/>
  <c r="D124" i="5"/>
  <c r="D391" i="5"/>
  <c r="D277" i="5"/>
  <c r="D278" i="5"/>
  <c r="D417" i="5"/>
  <c r="D375" i="5"/>
  <c r="D235" i="5"/>
  <c r="D67" i="5"/>
  <c r="D346" i="5"/>
  <c r="D262" i="5"/>
  <c r="D66" i="5"/>
  <c r="E72" i="5"/>
  <c r="D7" i="5"/>
  <c r="D363" i="5"/>
  <c r="D321" i="5"/>
  <c r="D54" i="5"/>
  <c r="D389" i="5"/>
  <c r="D276" i="5"/>
  <c r="D416" i="5"/>
  <c r="D374" i="5"/>
  <c r="D234" i="5"/>
  <c r="D345" i="5"/>
  <c r="D415" i="5"/>
  <c r="D373" i="5"/>
  <c r="E395" i="5"/>
  <c r="E339" i="5"/>
  <c r="E311" i="5"/>
  <c r="E283" i="5"/>
  <c r="E255" i="5"/>
  <c r="E227" i="5"/>
  <c r="E199" i="5"/>
  <c r="E171" i="5"/>
  <c r="E143" i="5"/>
  <c r="E115" i="5"/>
  <c r="E73" i="5"/>
  <c r="D125" i="5"/>
  <c r="E247" i="5"/>
  <c r="E14" i="5"/>
  <c r="D53" i="5"/>
  <c r="D404" i="5"/>
  <c r="D347" i="5"/>
  <c r="D207" i="5"/>
  <c r="D95" i="5"/>
  <c r="D39" i="5"/>
  <c r="D94" i="5"/>
  <c r="E394" i="5"/>
  <c r="E100" i="5"/>
  <c r="D426" i="5"/>
  <c r="D104" i="5"/>
  <c r="D76" i="5"/>
  <c r="D62" i="5"/>
  <c r="D48" i="5"/>
  <c r="D5" i="5"/>
  <c r="E340" i="5"/>
  <c r="D263" i="5"/>
  <c r="E113" i="5"/>
  <c r="E422" i="5"/>
  <c r="E303" i="5"/>
  <c r="E368" i="5"/>
  <c r="E419" i="5"/>
  <c r="D410" i="5"/>
  <c r="E405" i="5"/>
  <c r="D396" i="5"/>
  <c r="E391" i="5"/>
  <c r="D382" i="5"/>
  <c r="E377" i="5"/>
  <c r="D368" i="5"/>
  <c r="E349" i="5"/>
  <c r="D340" i="5"/>
  <c r="E335" i="5"/>
  <c r="D326" i="5"/>
  <c r="E321" i="5"/>
  <c r="D312" i="5"/>
  <c r="E307" i="5"/>
  <c r="D298" i="5"/>
  <c r="E293" i="5"/>
  <c r="D284" i="5"/>
  <c r="E279" i="5"/>
  <c r="D270" i="5"/>
  <c r="E251" i="5"/>
  <c r="D242" i="5"/>
  <c r="E237" i="5"/>
  <c r="D228" i="5"/>
  <c r="E223" i="5"/>
  <c r="D214" i="5"/>
  <c r="E209" i="5"/>
  <c r="D200" i="5"/>
  <c r="E195" i="5"/>
  <c r="D186" i="5"/>
  <c r="E181" i="5"/>
  <c r="D172" i="5"/>
  <c r="E167" i="5"/>
  <c r="D158" i="5"/>
  <c r="E153" i="5"/>
  <c r="D144" i="5"/>
  <c r="E139" i="5"/>
  <c r="D130" i="5"/>
  <c r="E125" i="5"/>
  <c r="D116" i="5"/>
  <c r="E111" i="5"/>
  <c r="D102" i="5"/>
  <c r="E97" i="5"/>
  <c r="D88" i="5"/>
  <c r="E83" i="5"/>
  <c r="D74" i="5"/>
  <c r="E69" i="5"/>
  <c r="D60" i="5"/>
  <c r="E55" i="5"/>
  <c r="D46" i="5"/>
  <c r="E41" i="5"/>
  <c r="D32" i="5"/>
  <c r="E27" i="5"/>
  <c r="D18" i="5"/>
  <c r="D381" i="5"/>
  <c r="D338" i="5"/>
  <c r="D296" i="5"/>
  <c r="E409" i="5"/>
  <c r="E219" i="5"/>
  <c r="E86" i="5"/>
  <c r="D421" i="5"/>
  <c r="E426" i="5"/>
  <c r="E424" i="5"/>
  <c r="E425" i="5"/>
  <c r="E427" i="5"/>
  <c r="D422" i="5"/>
  <c r="E428" i="5"/>
  <c r="D423" i="5"/>
  <c r="E418" i="5"/>
  <c r="E413" i="5"/>
  <c r="D409" i="5"/>
  <c r="E414" i="5"/>
  <c r="E415" i="5"/>
  <c r="D407" i="5"/>
  <c r="D408" i="5"/>
  <c r="E408" i="5"/>
  <c r="E404" i="5"/>
  <c r="E400" i="5"/>
  <c r="D393" i="5"/>
  <c r="E399" i="5"/>
  <c r="D394" i="5"/>
  <c r="E398" i="5"/>
  <c r="D395" i="5"/>
  <c r="E401" i="5"/>
  <c r="E390" i="5"/>
  <c r="E386" i="5"/>
  <c r="E387" i="5"/>
  <c r="E380" i="5"/>
  <c r="E385" i="5"/>
  <c r="E381" i="5"/>
  <c r="D379" i="5"/>
  <c r="E382" i="5"/>
  <c r="D380" i="5"/>
  <c r="E376" i="5"/>
  <c r="D366" i="5"/>
  <c r="E372" i="5"/>
  <c r="D367" i="5"/>
  <c r="D365" i="5"/>
  <c r="E371" i="5"/>
  <c r="E373" i="5"/>
  <c r="E362" i="5"/>
  <c r="E352" i="5"/>
  <c r="E354" i="5"/>
  <c r="E359" i="5"/>
  <c r="D351" i="5"/>
  <c r="D352" i="5"/>
  <c r="E353" i="5"/>
  <c r="D353" i="5"/>
  <c r="E355" i="5"/>
  <c r="E356" i="5"/>
  <c r="E348" i="5"/>
  <c r="E345" i="5"/>
  <c r="E343" i="5"/>
  <c r="E344" i="5"/>
  <c r="D337" i="5"/>
  <c r="E334" i="5"/>
  <c r="D323" i="5"/>
  <c r="E328" i="5"/>
  <c r="D324" i="5"/>
  <c r="D325" i="5"/>
  <c r="E325" i="5"/>
  <c r="E327" i="5"/>
  <c r="E329" i="5"/>
  <c r="E330" i="5"/>
  <c r="E320" i="5"/>
  <c r="E315" i="5"/>
  <c r="D311" i="5"/>
  <c r="E316" i="5"/>
  <c r="E317" i="5"/>
  <c r="D309" i="5"/>
  <c r="D310" i="5"/>
  <c r="E292" i="5"/>
  <c r="E287" i="5"/>
  <c r="D281" i="5"/>
  <c r="E288" i="5"/>
  <c r="D282" i="5"/>
  <c r="E289" i="5"/>
  <c r="D283" i="5"/>
  <c r="E278" i="5"/>
  <c r="E268" i="5"/>
  <c r="E272" i="5"/>
  <c r="D267" i="5"/>
  <c r="E269" i="5"/>
  <c r="E271" i="5"/>
  <c r="E273" i="5"/>
  <c r="D268" i="5"/>
  <c r="E274" i="5"/>
  <c r="D269" i="5"/>
  <c r="E264" i="5"/>
  <c r="D254" i="5"/>
  <c r="D255" i="5"/>
  <c r="E259" i="5"/>
  <c r="E260" i="5"/>
  <c r="E261" i="5"/>
  <c r="D253" i="5"/>
  <c r="E250" i="5"/>
  <c r="D239" i="5"/>
  <c r="E241" i="5"/>
  <c r="D240" i="5"/>
  <c r="E243" i="5"/>
  <c r="D241" i="5"/>
  <c r="E244" i="5"/>
  <c r="E245" i="5"/>
  <c r="E246" i="5"/>
  <c r="E208" i="5"/>
  <c r="E203" i="5"/>
  <c r="E204" i="5"/>
  <c r="E205" i="5"/>
  <c r="D197" i="5"/>
  <c r="D198" i="5"/>
  <c r="E194" i="5"/>
  <c r="D183" i="5"/>
  <c r="D184" i="5"/>
  <c r="E189" i="5"/>
  <c r="D185" i="5"/>
  <c r="E188" i="5"/>
  <c r="E187" i="5"/>
  <c r="E185" i="5"/>
  <c r="E180" i="5"/>
  <c r="E175" i="5"/>
  <c r="D170" i="5"/>
  <c r="E176" i="5"/>
  <c r="E177" i="5"/>
  <c r="D169" i="5"/>
  <c r="D171" i="5"/>
  <c r="E166" i="5"/>
  <c r="D156" i="5"/>
  <c r="D157" i="5"/>
  <c r="E161" i="5"/>
  <c r="E160" i="5"/>
  <c r="E159" i="5"/>
  <c r="D155" i="5"/>
  <c r="E157" i="5"/>
  <c r="E152" i="5"/>
  <c r="E147" i="5"/>
  <c r="E148" i="5"/>
  <c r="E149" i="5"/>
  <c r="D141" i="5"/>
  <c r="D142" i="5"/>
  <c r="D143" i="5"/>
  <c r="E138" i="5"/>
  <c r="E133" i="5"/>
  <c r="E132" i="5"/>
  <c r="E131" i="5"/>
  <c r="D129" i="5"/>
  <c r="E129" i="5"/>
  <c r="E124" i="5"/>
  <c r="E119" i="5"/>
  <c r="E120" i="5"/>
  <c r="D113" i="5"/>
  <c r="E121" i="5"/>
  <c r="D114" i="5"/>
  <c r="D115" i="5"/>
  <c r="E110" i="5"/>
  <c r="E101" i="5"/>
  <c r="E105" i="5"/>
  <c r="E106" i="5"/>
  <c r="E104" i="5"/>
  <c r="E103" i="5"/>
  <c r="D99" i="5"/>
  <c r="D100" i="5"/>
  <c r="E96" i="5"/>
  <c r="E91" i="5"/>
  <c r="D85" i="5"/>
  <c r="E92" i="5"/>
  <c r="D86" i="5"/>
  <c r="E93" i="5"/>
  <c r="D87" i="5"/>
  <c r="E82" i="5"/>
  <c r="D72" i="5"/>
  <c r="E78" i="5"/>
  <c r="E75" i="5"/>
  <c r="E76" i="5"/>
  <c r="E77" i="5"/>
  <c r="E79" i="5"/>
  <c r="D71" i="5"/>
  <c r="D73" i="5"/>
  <c r="E68" i="5"/>
  <c r="E64" i="5"/>
  <c r="D58" i="5"/>
  <c r="E57" i="5"/>
  <c r="E58" i="5"/>
  <c r="E65" i="5"/>
  <c r="D59" i="5"/>
  <c r="E63" i="5"/>
  <c r="D57" i="5"/>
  <c r="E54" i="5"/>
  <c r="E49" i="5"/>
  <c r="E50" i="5"/>
  <c r="D43" i="5"/>
  <c r="D44" i="5"/>
  <c r="E51" i="5"/>
  <c r="D45" i="5"/>
  <c r="E40" i="5"/>
  <c r="E37" i="5"/>
  <c r="E30" i="5"/>
  <c r="E36" i="5"/>
  <c r="D31" i="5"/>
  <c r="E31" i="5"/>
  <c r="E33" i="5"/>
  <c r="E26" i="5"/>
  <c r="D15" i="5"/>
  <c r="D16" i="5"/>
  <c r="E23" i="5"/>
  <c r="E21" i="5"/>
  <c r="D17" i="5"/>
  <c r="E22" i="5"/>
  <c r="D295" i="5"/>
  <c r="E384" i="5"/>
  <c r="E85" i="5"/>
  <c r="E417" i="5"/>
  <c r="E403" i="5"/>
  <c r="E375" i="5"/>
  <c r="E361" i="5"/>
  <c r="E333" i="5"/>
  <c r="E319" i="5"/>
  <c r="E291" i="5"/>
  <c r="E277" i="5"/>
  <c r="E249" i="5"/>
  <c r="E235" i="5"/>
  <c r="E221" i="5"/>
  <c r="E193" i="5"/>
  <c r="E179" i="5"/>
  <c r="E165" i="5"/>
  <c r="E137" i="5"/>
  <c r="E123" i="5"/>
  <c r="E109" i="5"/>
  <c r="E95" i="5"/>
  <c r="E67" i="5"/>
  <c r="E411" i="5"/>
  <c r="E396" i="5"/>
  <c r="E369" i="5"/>
  <c r="E341" i="5"/>
  <c r="E313" i="5"/>
  <c r="E285" i="5"/>
  <c r="E257" i="5"/>
  <c r="E229" i="5"/>
  <c r="E201" i="5"/>
  <c r="E173" i="5"/>
  <c r="E145" i="5"/>
  <c r="E117" i="5"/>
  <c r="E89" i="5"/>
  <c r="E47" i="5"/>
  <c r="E19" i="5"/>
  <c r="E135" i="5"/>
  <c r="E265" i="5"/>
  <c r="D256" i="5"/>
  <c r="E198" i="5"/>
  <c r="E389" i="5"/>
  <c r="E347" i="5"/>
  <c r="E305" i="5"/>
  <c r="E263" i="5"/>
  <c r="E207" i="5"/>
  <c r="E151" i="5"/>
  <c r="E81" i="5"/>
  <c r="E62" i="5"/>
  <c r="E358" i="5"/>
  <c r="E190" i="5"/>
  <c r="E61" i="5"/>
  <c r="E236" i="5"/>
  <c r="E231" i="5"/>
  <c r="E232" i="5"/>
  <c r="E233" i="5"/>
  <c r="D227" i="5"/>
  <c r="E191" i="5"/>
  <c r="E357" i="5"/>
  <c r="E170" i="5"/>
  <c r="E59" i="5"/>
  <c r="E222" i="5"/>
  <c r="D211" i="5"/>
  <c r="D212" i="5"/>
  <c r="E216" i="5"/>
  <c r="D213" i="5"/>
  <c r="E213" i="5"/>
  <c r="E215" i="5"/>
  <c r="E217" i="5"/>
  <c r="E218" i="5"/>
  <c r="D29" i="5"/>
  <c r="E338" i="5"/>
  <c r="E163" i="5"/>
  <c r="E35" i="5"/>
  <c r="E306" i="5"/>
  <c r="E300" i="5"/>
  <c r="D297" i="5"/>
  <c r="E297" i="5"/>
  <c r="E299" i="5"/>
  <c r="E301" i="5"/>
  <c r="E302" i="5"/>
  <c r="E383" i="5"/>
  <c r="D199" i="5"/>
  <c r="E331" i="5"/>
  <c r="E162" i="5"/>
  <c r="E34" i="5"/>
  <c r="E363" i="5"/>
  <c r="D354" i="5"/>
  <c r="D30" i="5"/>
  <c r="E412" i="5"/>
  <c r="E370" i="5"/>
  <c r="E342" i="5"/>
  <c r="E324" i="5"/>
  <c r="E314" i="5"/>
  <c r="E296" i="5"/>
  <c r="E286" i="5"/>
  <c r="E258" i="5"/>
  <c r="E230" i="5"/>
  <c r="E202" i="5"/>
  <c r="E184" i="5"/>
  <c r="E174" i="5"/>
  <c r="E156" i="5"/>
  <c r="E146" i="5"/>
  <c r="E128" i="5"/>
  <c r="E118" i="5"/>
  <c r="E90" i="5"/>
  <c r="E20" i="5"/>
  <c r="E310" i="5"/>
  <c r="E142" i="5"/>
  <c r="E53" i="5"/>
  <c r="E39" i="5"/>
  <c r="E25" i="5"/>
  <c r="E430" i="5"/>
  <c r="C6" i="1" s="1"/>
  <c r="E416" i="5"/>
  <c r="E402" i="5"/>
  <c r="E388" i="5"/>
  <c r="E374" i="5"/>
  <c r="E318" i="5"/>
  <c r="E290" i="5"/>
  <c r="E248" i="5"/>
  <c r="E234" i="5"/>
  <c r="E220" i="5"/>
  <c r="E206" i="5"/>
  <c r="E192" i="5"/>
  <c r="E178" i="5"/>
  <c r="E164" i="5"/>
  <c r="E150" i="5"/>
  <c r="E136" i="5"/>
  <c r="E122" i="5"/>
  <c r="E108" i="5"/>
  <c r="E94" i="5"/>
  <c r="E80" i="5"/>
  <c r="E66" i="5"/>
  <c r="E52" i="5"/>
  <c r="E38" i="5"/>
  <c r="E24" i="5"/>
  <c r="D332" i="5"/>
  <c r="D289" i="5"/>
  <c r="D193" i="5"/>
  <c r="E423" i="5"/>
  <c r="E397" i="5"/>
  <c r="E240" i="5"/>
  <c r="E212" i="5"/>
  <c r="D398" i="5"/>
  <c r="E407" i="5"/>
  <c r="D384" i="5"/>
  <c r="E393" i="5"/>
  <c r="D370" i="5"/>
  <c r="E379" i="5"/>
  <c r="D342" i="5"/>
  <c r="E351" i="5"/>
  <c r="D328" i="5"/>
  <c r="E337" i="5"/>
  <c r="D314" i="5"/>
  <c r="E323" i="5"/>
  <c r="D300" i="5"/>
  <c r="E309" i="5"/>
  <c r="D272" i="5"/>
  <c r="E281" i="5"/>
  <c r="D258" i="5"/>
  <c r="E267" i="5"/>
  <c r="D244" i="5"/>
  <c r="E253" i="5"/>
  <c r="D216" i="5"/>
  <c r="E225" i="5"/>
  <c r="D202" i="5"/>
  <c r="E211" i="5"/>
  <c r="D188" i="5"/>
  <c r="E197" i="5"/>
  <c r="D174" i="5"/>
  <c r="E183" i="5"/>
  <c r="D146" i="5"/>
  <c r="E155" i="5"/>
  <c r="D132" i="5"/>
  <c r="E141" i="5"/>
  <c r="D118" i="5"/>
  <c r="E127" i="5"/>
  <c r="D90" i="5"/>
  <c r="E99" i="5"/>
  <c r="D34" i="5"/>
  <c r="E43" i="5"/>
  <c r="D20" i="5"/>
  <c r="E29" i="5"/>
  <c r="D38" i="5"/>
  <c r="D425" i="5"/>
  <c r="D411" i="5"/>
  <c r="E420" i="5"/>
  <c r="D397" i="5"/>
  <c r="E406" i="5"/>
  <c r="D383" i="5"/>
  <c r="E392" i="5"/>
  <c r="D369" i="5"/>
  <c r="E378" i="5"/>
  <c r="D355" i="5"/>
  <c r="E364" i="5"/>
  <c r="D341" i="5"/>
  <c r="E350" i="5"/>
  <c r="D327" i="5"/>
  <c r="E336" i="5"/>
  <c r="D313" i="5"/>
  <c r="E322" i="5"/>
  <c r="D299" i="5"/>
  <c r="E308" i="5"/>
  <c r="D285" i="5"/>
  <c r="E294" i="5"/>
  <c r="D271" i="5"/>
  <c r="E280" i="5"/>
  <c r="D257" i="5"/>
  <c r="E266" i="5"/>
  <c r="D243" i="5"/>
  <c r="E252" i="5"/>
  <c r="D229" i="5"/>
  <c r="E238" i="5"/>
  <c r="D215" i="5"/>
  <c r="E224" i="5"/>
  <c r="D201" i="5"/>
  <c r="E210" i="5"/>
  <c r="D187" i="5"/>
  <c r="E196" i="5"/>
  <c r="D173" i="5"/>
  <c r="E182" i="5"/>
  <c r="D159" i="5"/>
  <c r="E168" i="5"/>
  <c r="D145" i="5"/>
  <c r="E154" i="5"/>
  <c r="D131" i="5"/>
  <c r="E140" i="5"/>
  <c r="D117" i="5"/>
  <c r="E126" i="5"/>
  <c r="D103" i="5"/>
  <c r="E112" i="5"/>
  <c r="D89" i="5"/>
  <c r="E98" i="5"/>
  <c r="D75" i="5"/>
  <c r="E84" i="5"/>
  <c r="D61" i="5"/>
  <c r="E70" i="5"/>
  <c r="D47" i="5"/>
  <c r="E56" i="5"/>
  <c r="D33" i="5"/>
  <c r="E42" i="5"/>
  <c r="D19" i="5"/>
  <c r="E28" i="5"/>
  <c r="D388" i="5"/>
  <c r="D109" i="5"/>
  <c r="D11" i="5"/>
  <c r="E262" i="5"/>
  <c r="E276" i="5"/>
  <c r="D331" i="5"/>
  <c r="D192" i="5"/>
  <c r="E48" i="5"/>
  <c r="E346" i="5"/>
  <c r="E326" i="5"/>
  <c r="E312" i="5"/>
  <c r="E298" i="5"/>
  <c r="D275" i="5"/>
  <c r="E284" i="5"/>
  <c r="E270" i="5"/>
  <c r="E256" i="5"/>
  <c r="D247" i="5"/>
  <c r="D233" i="5"/>
  <c r="E242" i="5"/>
  <c r="E228" i="5"/>
  <c r="D219" i="5"/>
  <c r="E214" i="5"/>
  <c r="D205" i="5"/>
  <c r="D191" i="5"/>
  <c r="E200" i="5"/>
  <c r="E186" i="5"/>
  <c r="D177" i="5"/>
  <c r="E172" i="5"/>
  <c r="D163" i="5"/>
  <c r="D149" i="5"/>
  <c r="E158" i="5"/>
  <c r="E144" i="5"/>
  <c r="D135" i="5"/>
  <c r="D121" i="5"/>
  <c r="E130" i="5"/>
  <c r="E116" i="5"/>
  <c r="D107" i="5"/>
  <c r="E102" i="5"/>
  <c r="D93" i="5"/>
  <c r="D79" i="5"/>
  <c r="E88" i="5"/>
  <c r="E74" i="5"/>
  <c r="D65" i="5"/>
  <c r="E60" i="5"/>
  <c r="D51" i="5"/>
  <c r="D37" i="5"/>
  <c r="E46" i="5"/>
  <c r="E32" i="5"/>
  <c r="D23" i="5"/>
  <c r="E18" i="5"/>
  <c r="D9" i="5"/>
  <c r="D165" i="5"/>
  <c r="E332" i="5"/>
  <c r="D428" i="5"/>
  <c r="D414" i="5"/>
  <c r="D400" i="5"/>
  <c r="D386" i="5"/>
  <c r="D372" i="5"/>
  <c r="D358" i="5"/>
  <c r="D344" i="5"/>
  <c r="D330" i="5"/>
  <c r="D316" i="5"/>
  <c r="D302" i="5"/>
  <c r="D288" i="5"/>
  <c r="D274" i="5"/>
  <c r="D260" i="5"/>
  <c r="D246" i="5"/>
  <c r="D232" i="5"/>
  <c r="D218" i="5"/>
  <c r="D204" i="5"/>
  <c r="D190" i="5"/>
  <c r="D176" i="5"/>
  <c r="D162" i="5"/>
  <c r="D148" i="5"/>
  <c r="D134" i="5"/>
  <c r="D120" i="5"/>
  <c r="D106" i="5"/>
  <c r="D92" i="5"/>
  <c r="D78" i="5"/>
  <c r="D64" i="5"/>
  <c r="D50" i="5"/>
  <c r="D36" i="5"/>
  <c r="D22" i="5"/>
  <c r="D8" i="5"/>
  <c r="D305" i="5"/>
  <c r="D261" i="5"/>
  <c r="D164" i="5"/>
  <c r="E71" i="5"/>
  <c r="E45" i="5"/>
  <c r="E17" i="5"/>
  <c r="E360" i="5"/>
  <c r="D427" i="5"/>
  <c r="D413" i="5"/>
  <c r="D399" i="5"/>
  <c r="D385" i="5"/>
  <c r="D371" i="5"/>
  <c r="D357" i="5"/>
  <c r="D343" i="5"/>
  <c r="D329" i="5"/>
  <c r="D315" i="5"/>
  <c r="D301" i="5"/>
  <c r="D287" i="5"/>
  <c r="D273" i="5"/>
  <c r="D259" i="5"/>
  <c r="D245" i="5"/>
  <c r="D231" i="5"/>
  <c r="D217" i="5"/>
  <c r="D203" i="5"/>
  <c r="D189" i="5"/>
  <c r="D175" i="5"/>
  <c r="D161" i="5"/>
  <c r="D147" i="5"/>
  <c r="D133" i="5"/>
  <c r="D119" i="5"/>
  <c r="D105" i="5"/>
  <c r="D91" i="5"/>
  <c r="D77" i="5"/>
  <c r="D63" i="5"/>
  <c r="D49" i="5"/>
  <c r="D35" i="5"/>
  <c r="D21" i="5"/>
  <c r="D304" i="5"/>
  <c r="D137" i="5"/>
  <c r="E367" i="5"/>
  <c r="E44" i="5"/>
  <c r="E16" i="5"/>
  <c r="E304" i="5"/>
  <c r="D412" i="5"/>
  <c r="E421" i="5"/>
  <c r="D356" i="5"/>
  <c r="E365" i="5"/>
  <c r="D286" i="5"/>
  <c r="E295" i="5"/>
  <c r="D230" i="5"/>
  <c r="E239" i="5"/>
  <c r="D160" i="5"/>
  <c r="E169" i="5"/>
  <c r="D6" i="5"/>
  <c r="E15" i="5"/>
  <c r="D303" i="5"/>
  <c r="D136" i="5"/>
  <c r="E366" i="5"/>
  <c r="G22" i="1" l="1"/>
  <c r="G24" i="1" s="1"/>
  <c r="E22" i="1"/>
  <c r="E24" i="1" s="1"/>
  <c r="D22" i="1"/>
  <c r="D24" i="1" s="1"/>
  <c r="C24" i="1"/>
  <c r="I22" i="1"/>
  <c r="I24" i="1" s="1"/>
  <c r="H22" i="1"/>
  <c r="H24" i="1" s="1"/>
  <c r="F22" i="1"/>
  <c r="F24" i="1" s="1"/>
  <c r="H13" i="1"/>
  <c r="F13" i="1"/>
  <c r="K13" i="1"/>
  <c r="C5" i="1"/>
  <c r="D13" i="1"/>
  <c r="J13" i="1"/>
  <c r="I13" i="1"/>
  <c r="G13" i="1"/>
  <c r="E13" i="1"/>
</calcChain>
</file>

<file path=xl/sharedStrings.xml><?xml version="1.0" encoding="utf-8"?>
<sst xmlns="http://schemas.openxmlformats.org/spreadsheetml/2006/main" count="893" uniqueCount="629">
  <si>
    <t>Slovakia</t>
  </si>
  <si>
    <t>Lithuania</t>
  </si>
  <si>
    <t>Latvia</t>
  </si>
  <si>
    <t>Uzbekistan</t>
  </si>
  <si>
    <t>Ukraine</t>
  </si>
  <si>
    <t>Moldova</t>
  </si>
  <si>
    <t>Georgia</t>
  </si>
  <si>
    <t>Belarus</t>
  </si>
  <si>
    <t>3-month volatility</t>
  </si>
  <si>
    <t>3-month volatility annualized</t>
  </si>
  <si>
    <t>12-month volatility</t>
  </si>
  <si>
    <t>Gold reserves 
(in millions of USD)</t>
  </si>
  <si>
    <t>Total Reserve</t>
  </si>
  <si>
    <t>.DESC</t>
  </si>
  <si>
    <t>Armenia: Gross International Reserves (EOP, NSA, Mil.US$)</t>
  </si>
  <si>
    <t>Belarus: International Reserves: Total Reserves (NSA, EOP, Mil.US$)</t>
  </si>
  <si>
    <t>Georgia: Official Reserve Assets (EOP, Mil.US$)</t>
  </si>
  <si>
    <t>Kazakhstan: Gross International Reserves (NSA, EOP, Mil.US$)</t>
  </si>
  <si>
    <t>Kyrgyz Republic: Gross International Reserves (EOP, NSA, Mil.US$)</t>
  </si>
  <si>
    <t>Moldova: Official Reserve Assets (EOP, NSA, Mil.US$)</t>
  </si>
  <si>
    <t>Uzbekistan: Official Reserve Assets (EOP, NSA, Mil.US$)</t>
  </si>
  <si>
    <t>Czechia International Reserves (EOP, NSA, Mil.US$)</t>
  </si>
  <si>
    <t>Latvia: Official Foreign Reserves (EOP, NSA, Mil.US$)</t>
  </si>
  <si>
    <t>Serbia: Official Reserve Assets (EOP, NSA, Mil.EUR)</t>
  </si>
  <si>
    <t>Montenegro: Official Reserve Assets (EOP, NSA, Mil.US$)</t>
  </si>
  <si>
    <t>Lithuania: Foreign Reserves (EOP, NSA, Mil.US$)</t>
  </si>
  <si>
    <t>Croatia: Official Reserve Assets DISC(EOP, NSA, Mil.US$)</t>
  </si>
  <si>
    <t>Poland: Official Reserve Assets (EOP, NSA, Mil.PLN)</t>
  </si>
  <si>
    <t>.T1</t>
  </si>
  <si>
    <t>2003 &lt;- Jan-2003</t>
  </si>
  <si>
    <t>2002 &lt;- Dec-2002</t>
  </si>
  <si>
    <t>1995 &lt;- Oct-1995</t>
  </si>
  <si>
    <t>1993 &lt;- Dec-1993</t>
  </si>
  <si>
    <t>2002 &lt;- Jan-2002</t>
  </si>
  <si>
    <t>2000 &lt;- Jan-2000</t>
  </si>
  <si>
    <t>2013 &lt;- Jan-2013</t>
  </si>
  <si>
    <t>1993 &lt;- Jan-1993</t>
  </si>
  <si>
    <t>1996 &lt;- Dec-1996</t>
  </si>
  <si>
    <t>2004 &lt;- Jan-2004</t>
  </si>
  <si>
    <t>2010 &lt;- Jan-2010</t>
  </si>
  <si>
    <t>1992 &lt;- Dec-1992</t>
  </si>
  <si>
    <t>1999 &lt;- Dec-1999</t>
  </si>
  <si>
    <t>.TN</t>
  </si>
  <si>
    <t>2025 &lt;- Dec-2025</t>
  </si>
  <si>
    <t>2024 &lt;- Nov-2025</t>
  </si>
  <si>
    <t>2022 &lt;- Dec-2022</t>
  </si>
  <si>
    <t>.LSOURCE</t>
  </si>
  <si>
    <t>Central Bank of Armenia</t>
  </si>
  <si>
    <t>National Bank of the Republic of Belarus</t>
  </si>
  <si>
    <t>National Bank of Georgia</t>
  </si>
  <si>
    <t>National Bank of Kazakhstan</t>
  </si>
  <si>
    <t>National Bank of the Kyrgyz Republic</t>
  </si>
  <si>
    <t>National Bank of Moldova</t>
  </si>
  <si>
    <t>Central Bank of Uzbekistan/Haver Analytics</t>
  </si>
  <si>
    <t>Czech National Bank</t>
  </si>
  <si>
    <t>Bank of Latvia</t>
  </si>
  <si>
    <t>National Bank of Serbia</t>
  </si>
  <si>
    <t>Central Bank of Montenegro</t>
  </si>
  <si>
    <t>Bank of Lithuania</t>
  </si>
  <si>
    <t>Discontinued</t>
  </si>
  <si>
    <t>National Bank of Poland</t>
  </si>
  <si>
    <t>.AGG</t>
  </si>
  <si>
    <t>End of Period</t>
  </si>
  <si>
    <t>.DTLM</t>
  </si>
  <si>
    <t>Jan-12-2026 11:19</t>
  </si>
  <si>
    <t>Jan-06-2026 01:32</t>
  </si>
  <si>
    <t>Jan-06-2026 07:37</t>
  </si>
  <si>
    <t>Jan-14-2026 02:19</t>
  </si>
  <si>
    <t>Dec-08-2025 07:29</t>
  </si>
  <si>
    <t>Jan-07-2026 08:45</t>
  </si>
  <si>
    <t>Jan-07-2026 09:41</t>
  </si>
  <si>
    <t>Jan-07-2026 04:18</t>
  </si>
  <si>
    <t>Jan-07-2026 04:55</t>
  </si>
  <si>
    <t>Dec-30-2025 11:14</t>
  </si>
  <si>
    <t>Dec-23-2025 11:52</t>
  </si>
  <si>
    <t>Jan-09-2026 12:08</t>
  </si>
  <si>
    <t>Feb-20-2023 04:47</t>
  </si>
  <si>
    <t>Dec-19-2025 08:02</t>
  </si>
  <si>
    <t>.FRQ</t>
  </si>
  <si>
    <t>Annual &lt;- Monthly</t>
  </si>
  <si>
    <t>.DATA_TYPE</t>
  </si>
  <si>
    <t>US$</t>
  </si>
  <si>
    <t>?</t>
  </si>
  <si>
    <t>LocCur</t>
  </si>
  <si>
    <t>.GRPDESC</t>
  </si>
  <si>
    <t>Armenia: International Reserves, Monthly</t>
  </si>
  <si>
    <t>Belarus: Foreign Reserves, NBB, Monthly</t>
  </si>
  <si>
    <t>Georgia: International Reserves, NBG, Monthly</t>
  </si>
  <si>
    <t>Kazakhstan: International Reserves, NBK, Monthly</t>
  </si>
  <si>
    <t>Kyrgyz Republic: Gross International Reserves, NBKR, Monthly</t>
  </si>
  <si>
    <t>Moldova: International Reserves, NBM, Monthly</t>
  </si>
  <si>
    <t>Uzbekistan: Economic Indicators, CBU/H, Monthly</t>
  </si>
  <si>
    <t>Czech Republic: International Reserves, CNB, Monthly</t>
  </si>
  <si>
    <t>Latvia: International Reserves, Bank of Latvia, Monthly</t>
  </si>
  <si>
    <t>Serbia: International Reserves and Foreign Liquidity, NBS, Monthly</t>
  </si>
  <si>
    <t>Montenegro: Offical Reserves, CBM, Monthly</t>
  </si>
  <si>
    <t>Lithuania: Foreign Reserves, BoL, Monthly</t>
  </si>
  <si>
    <t>Central/Eastern Europe: Discontinued Series, Monthly</t>
  </si>
  <si>
    <t>Poland: Foreign Currency Liquidity, Monthly, National Bank of Poland</t>
  </si>
  <si>
    <t>.GEO</t>
  </si>
  <si>
    <t>911</t>
  </si>
  <si>
    <t>913</t>
  </si>
  <si>
    <t>915</t>
  </si>
  <si>
    <t>916</t>
  </si>
  <si>
    <t>917</t>
  </si>
  <si>
    <t>921</t>
  </si>
  <si>
    <t>927</t>
  </si>
  <si>
    <t>935</t>
  </si>
  <si>
    <t>941</t>
  </si>
  <si>
    <t>942</t>
  </si>
  <si>
    <t>943</t>
  </si>
  <si>
    <t>946</t>
  </si>
  <si>
    <t>960</t>
  </si>
  <si>
    <t>964</t>
  </si>
  <si>
    <t>2017</t>
  </si>
  <si>
    <t>2018</t>
  </si>
  <si>
    <t>2019</t>
  </si>
  <si>
    <t>2020</t>
  </si>
  <si>
    <t>2021</t>
  </si>
  <si>
    <t>2022</t>
  </si>
  <si>
    <t>2023</t>
  </si>
  <si>
    <t>2024</t>
  </si>
  <si>
    <t>2025</t>
  </si>
  <si>
    <t>Armenia: International Reserves: Gold (EOP, NSA, Mil.US$)</t>
  </si>
  <si>
    <t>Belarus: International Reserves: Gold (NSA, EOP, Mil.US$)</t>
  </si>
  <si>
    <t>Albania: Reserve Assets: Monetary Gold (EOP, NSA, Mil.US$)</t>
  </si>
  <si>
    <t>Georgia: Official Reserve Assets: Gold (EOP, Mil.US$)</t>
  </si>
  <si>
    <t>Kazakhstan: Gold Reserves (NSA, EOP, Mil.US$)</t>
  </si>
  <si>
    <t>Kyrgyz Rep: Official Reserve Assets: Gold Including Gold Deposits (EOP, Mil.US$)</t>
  </si>
  <si>
    <t>Bulgaria: Off Res Assets: Gold [incl Gold Dep &amp; Gold Swapped] (NSA,EOP,Mil.US$)</t>
  </si>
  <si>
    <t>Moldova: International Reserves: Gold (EOP, NSA, Mil.US$)</t>
  </si>
  <si>
    <t>Russia:Official Res Assets:Gold [Valued at Curr Quots of CBR] (EOP,Mil.US$)</t>
  </si>
  <si>
    <t>Ukraine: Foreign Reserves: Gold (EOP, Mil.USD)</t>
  </si>
  <si>
    <t>Uzbekistan: International Reserves: Gold (EOP, NSA, Mil.US$)</t>
  </si>
  <si>
    <t>Czechia International Reserves: Gold (EOP, NSA, Mil.US$)</t>
  </si>
  <si>
    <t>Latvia: Official Foreign Reserves: Gold (EOP, NSA, Mil.US$)</t>
  </si>
  <si>
    <t>Serbia: Official Reserve Assets: Gold [Incl Deposits &amp; Swaps](EOP, NSA, Mil.EUR)</t>
  </si>
  <si>
    <t>Lithuania: Foreign Reserves: Gold incl Gold Deps &amp; Swapped (EOP, Mil.US$)</t>
  </si>
  <si>
    <t>Poland: Official Reserve Assets: Gold [Incl Deposits &amp; Swaps](EOP, NSA, Mil.PLN)</t>
  </si>
  <si>
    <t>2003 &lt;- Dec-2003</t>
  </si>
  <si>
    <t>2009 &lt;- Jan-2009</t>
  </si>
  <si>
    <t>2003 &lt;- Sep-2003</t>
  </si>
  <si>
    <t>2016 &lt;- Jan-2016</t>
  </si>
  <si>
    <t>2000 &lt;- Apr-2000</t>
  </si>
  <si>
    <t>Bank of Albania/Haver Analytics</t>
  </si>
  <si>
    <t>Bulgarian National Bank</t>
  </si>
  <si>
    <t>Central Bank of the Russian Federation</t>
  </si>
  <si>
    <t>National Bank of Ukraine</t>
  </si>
  <si>
    <t>Dec-05-2025 07:14</t>
  </si>
  <si>
    <t>Dec-31-2025 05:29</t>
  </si>
  <si>
    <t>Dec-09-2025 03:47</t>
  </si>
  <si>
    <t>Dec-08-2025 06:03</t>
  </si>
  <si>
    <t>Dec-15-2025 05:21</t>
  </si>
  <si>
    <t>Dec-19-2025 08:04</t>
  </si>
  <si>
    <t>Jan-07-2026 10:00</t>
  </si>
  <si>
    <t>Albania: Foreign Reserves, BOA/Haver, Monthly</t>
  </si>
  <si>
    <t>Kyrgyz Republic: International Reserves, NBKR, Monthly</t>
  </si>
  <si>
    <t>Bulgaria: Foreign Reserves, BNB, Monthly</t>
  </si>
  <si>
    <t>Russia: Foreign Reserves, CBRF, Monthly</t>
  </si>
  <si>
    <t>Ukraine: Foreign Reserves, NBU, Monthly</t>
  </si>
  <si>
    <t>914</t>
  </si>
  <si>
    <t>918</t>
  </si>
  <si>
    <t>922</t>
  </si>
  <si>
    <t>926</t>
  </si>
  <si>
    <t>Albania: Gold: Volume In Millions of Fine Troy Ounces (EOP,NSA, Mil.US$)</t>
  </si>
  <si>
    <t>Kyrgyz Republic: Official Reserve Assets: Gold Volume (EOP, Thous.Troy Ounce)</t>
  </si>
  <si>
    <t>Russia: Official Reserve Assets: Gold [Volume] (EOP, Mil.Troy Ounce)</t>
  </si>
  <si>
    <t>Uzbekistan: Intl Reserves: Gold [Volume] (EOP, NSA, Mil.Fine Troy Ounces)</t>
  </si>
  <si>
    <t>Czechia Intl Reserves: Gold Volume (EOP, NSA, Mil.Troy.Oz)</t>
  </si>
  <si>
    <t>Slovakia: Official Reserve Assets: Volume of Gold (EOP,NSA,Mil.Fine Troy Ounces)</t>
  </si>
  <si>
    <t>Latvia: Foreign Reserves: Gold Bullion (EOP, NSA, Mil.Troy.Oz)</t>
  </si>
  <si>
    <t>Serbia: Official Reserve Assets: Volume of Gold (EOP, NSA, Mil.Fine Troy Ounces)</t>
  </si>
  <si>
    <t>Poland: Official Reserve Assets: Volume of Gold (EOP, NSA, Mil.Fine Troy Ounces)</t>
  </si>
  <si>
    <t>Romania: Foreign Reserves: Gold (EOP, Mil.Fine Troy Ounces)</t>
  </si>
  <si>
    <t>2014 &lt;- Jan-2014</t>
  </si>
  <si>
    <t>2004 &lt;- Dec-2004</t>
  </si>
  <si>
    <t>2000 &lt;- Mar-2000</t>
  </si>
  <si>
    <t>2007 &lt;- Jan-2007</t>
  </si>
  <si>
    <t>1979 &lt;- Jan-1979</t>
  </si>
  <si>
    <t>National Bank of Slovakia</t>
  </si>
  <si>
    <t>Banca Nationala a Romaniei</t>
  </si>
  <si>
    <t>Jan-06-2026 17:13</t>
  </si>
  <si>
    <t>Jan-05-2026 08:22</t>
  </si>
  <si>
    <t>Jan-07-2026 04:54</t>
  </si>
  <si>
    <t>Dec-11-2025 03:15</t>
  </si>
  <si>
    <t>Units</t>
  </si>
  <si>
    <t>Slovakia: Foreign Reserves, NBS, Monthly</t>
  </si>
  <si>
    <t>Romania: Foreign Reserves, BNR, Monthly</t>
  </si>
  <si>
    <t>936</t>
  </si>
  <si>
    <t>968</t>
  </si>
  <si>
    <t>Gold, Fixing Committee of the London Bullion Market Association, London 3 PM fixed price, US$ per troy ounce</t>
  </si>
  <si>
    <t>1990M1</t>
  </si>
  <si>
    <t>1990M2</t>
  </si>
  <si>
    <t>1990M3</t>
  </si>
  <si>
    <t>1990M4</t>
  </si>
  <si>
    <t>1990M5</t>
  </si>
  <si>
    <t>1990M6</t>
  </si>
  <si>
    <t>1990M7</t>
  </si>
  <si>
    <t>1990M8</t>
  </si>
  <si>
    <t>1990M9</t>
  </si>
  <si>
    <t>1990M10</t>
  </si>
  <si>
    <t>1990M11</t>
  </si>
  <si>
    <t>1990M12</t>
  </si>
  <si>
    <t>1991M1</t>
  </si>
  <si>
    <t>1991M2</t>
  </si>
  <si>
    <t>1991M3</t>
  </si>
  <si>
    <t>1991M4</t>
  </si>
  <si>
    <t>1991M5</t>
  </si>
  <si>
    <t>1991M6</t>
  </si>
  <si>
    <t>1991M7</t>
  </si>
  <si>
    <t>1991M8</t>
  </si>
  <si>
    <t>1991M9</t>
  </si>
  <si>
    <t>1991M10</t>
  </si>
  <si>
    <t>1991M11</t>
  </si>
  <si>
    <t>1991M12</t>
  </si>
  <si>
    <t>1992M1</t>
  </si>
  <si>
    <t>1992M2</t>
  </si>
  <si>
    <t>1992M3</t>
  </si>
  <si>
    <t>1992M4</t>
  </si>
  <si>
    <t>1992M5</t>
  </si>
  <si>
    <t>1992M6</t>
  </si>
  <si>
    <t>1992M7</t>
  </si>
  <si>
    <t>1992M8</t>
  </si>
  <si>
    <t>1992M9</t>
  </si>
  <si>
    <t>1992M10</t>
  </si>
  <si>
    <t>1992M11</t>
  </si>
  <si>
    <t>1992M12</t>
  </si>
  <si>
    <t>1993M1</t>
  </si>
  <si>
    <t>1993M2</t>
  </si>
  <si>
    <t>1993M3</t>
  </si>
  <si>
    <t>1993M4</t>
  </si>
  <si>
    <t>1993M5</t>
  </si>
  <si>
    <t>1993M6</t>
  </si>
  <si>
    <t>1993M7</t>
  </si>
  <si>
    <t>1993M8</t>
  </si>
  <si>
    <t>1993M9</t>
  </si>
  <si>
    <t>1993M10</t>
  </si>
  <si>
    <t>1993M11</t>
  </si>
  <si>
    <t>1993M12</t>
  </si>
  <si>
    <t>1994M1</t>
  </si>
  <si>
    <t>1994M2</t>
  </si>
  <si>
    <t>1994M3</t>
  </si>
  <si>
    <t>1994M4</t>
  </si>
  <si>
    <t>1994M5</t>
  </si>
  <si>
    <t>1994M6</t>
  </si>
  <si>
    <t>1994M7</t>
  </si>
  <si>
    <t>1994M8</t>
  </si>
  <si>
    <t>1994M9</t>
  </si>
  <si>
    <t>1994M10</t>
  </si>
  <si>
    <t>1994M11</t>
  </si>
  <si>
    <t>1994M12</t>
  </si>
  <si>
    <t>1995M1</t>
  </si>
  <si>
    <t>1995M2</t>
  </si>
  <si>
    <t>1995M3</t>
  </si>
  <si>
    <t>1995M4</t>
  </si>
  <si>
    <t>1995M5</t>
  </si>
  <si>
    <t>1995M6</t>
  </si>
  <si>
    <t>1995M7</t>
  </si>
  <si>
    <t>1995M8</t>
  </si>
  <si>
    <t>1995M9</t>
  </si>
  <si>
    <t>1995M10</t>
  </si>
  <si>
    <t>1995M11</t>
  </si>
  <si>
    <t>1995M12</t>
  </si>
  <si>
    <t>1996M1</t>
  </si>
  <si>
    <t>1996M2</t>
  </si>
  <si>
    <t>1996M3</t>
  </si>
  <si>
    <t>1996M4</t>
  </si>
  <si>
    <t>1996M5</t>
  </si>
  <si>
    <t>1996M6</t>
  </si>
  <si>
    <t>1996M7</t>
  </si>
  <si>
    <t>1996M8</t>
  </si>
  <si>
    <t>1996M9</t>
  </si>
  <si>
    <t>1996M10</t>
  </si>
  <si>
    <t>1996M11</t>
  </si>
  <si>
    <t>1996M12</t>
  </si>
  <si>
    <t>1997M1</t>
  </si>
  <si>
    <t>1997M2</t>
  </si>
  <si>
    <t>1997M3</t>
  </si>
  <si>
    <t>1997M4</t>
  </si>
  <si>
    <t>1997M5</t>
  </si>
  <si>
    <t>1997M6</t>
  </si>
  <si>
    <t>1997M7</t>
  </si>
  <si>
    <t>1997M8</t>
  </si>
  <si>
    <t>1997M9</t>
  </si>
  <si>
    <t>1997M10</t>
  </si>
  <si>
    <t>1997M11</t>
  </si>
  <si>
    <t>1997M12</t>
  </si>
  <si>
    <t>1998M1</t>
  </si>
  <si>
    <t>1998M2</t>
  </si>
  <si>
    <t>1998M3</t>
  </si>
  <si>
    <t>1998M4</t>
  </si>
  <si>
    <t>1998M5</t>
  </si>
  <si>
    <t>1998M6</t>
  </si>
  <si>
    <t>1998M7</t>
  </si>
  <si>
    <t>1998M8</t>
  </si>
  <si>
    <t>1998M9</t>
  </si>
  <si>
    <t>1998M10</t>
  </si>
  <si>
    <t>1998M11</t>
  </si>
  <si>
    <t>1998M12</t>
  </si>
  <si>
    <t>1999M1</t>
  </si>
  <si>
    <t>1999M2</t>
  </si>
  <si>
    <t>1999M3</t>
  </si>
  <si>
    <t>1999M4</t>
  </si>
  <si>
    <t>1999M5</t>
  </si>
  <si>
    <t>1999M6</t>
  </si>
  <si>
    <t>1999M7</t>
  </si>
  <si>
    <t>1999M8</t>
  </si>
  <si>
    <t>1999M9</t>
  </si>
  <si>
    <t>1999M10</t>
  </si>
  <si>
    <t>1999M11</t>
  </si>
  <si>
    <t>1999M12</t>
  </si>
  <si>
    <t>2000M1</t>
  </si>
  <si>
    <t>2000M2</t>
  </si>
  <si>
    <t>2000M3</t>
  </si>
  <si>
    <t>2000M4</t>
  </si>
  <si>
    <t>2000M5</t>
  </si>
  <si>
    <t>2000M6</t>
  </si>
  <si>
    <t>2000M7</t>
  </si>
  <si>
    <t>2000M8</t>
  </si>
  <si>
    <t>2000M9</t>
  </si>
  <si>
    <t>2000M10</t>
  </si>
  <si>
    <t>2000M11</t>
  </si>
  <si>
    <t>2000M12</t>
  </si>
  <si>
    <t>2001M1</t>
  </si>
  <si>
    <t>2001M2</t>
  </si>
  <si>
    <t>2001M3</t>
  </si>
  <si>
    <t>2001M4</t>
  </si>
  <si>
    <t>2001M5</t>
  </si>
  <si>
    <t>2001M6</t>
  </si>
  <si>
    <t>2001M7</t>
  </si>
  <si>
    <t>2001M8</t>
  </si>
  <si>
    <t>2001M9</t>
  </si>
  <si>
    <t>2001M10</t>
  </si>
  <si>
    <t>2001M11</t>
  </si>
  <si>
    <t>2001M12</t>
  </si>
  <si>
    <t>2002M1</t>
  </si>
  <si>
    <t>2002M2</t>
  </si>
  <si>
    <t>2002M3</t>
  </si>
  <si>
    <t>2002M4</t>
  </si>
  <si>
    <t>2002M5</t>
  </si>
  <si>
    <t>2002M6</t>
  </si>
  <si>
    <t>2002M7</t>
  </si>
  <si>
    <t>2002M8</t>
  </si>
  <si>
    <t>2002M9</t>
  </si>
  <si>
    <t>2002M10</t>
  </si>
  <si>
    <t>2002M11</t>
  </si>
  <si>
    <t>2002M12</t>
  </si>
  <si>
    <t>2003M1</t>
  </si>
  <si>
    <t>2003M2</t>
  </si>
  <si>
    <t>2003M3</t>
  </si>
  <si>
    <t>2003M4</t>
  </si>
  <si>
    <t>2003M5</t>
  </si>
  <si>
    <t>2003M6</t>
  </si>
  <si>
    <t>2003M7</t>
  </si>
  <si>
    <t>2003M8</t>
  </si>
  <si>
    <t>2003M9</t>
  </si>
  <si>
    <t>2003M10</t>
  </si>
  <si>
    <t>2003M11</t>
  </si>
  <si>
    <t>2003M12</t>
  </si>
  <si>
    <t>2004M1</t>
  </si>
  <si>
    <t>2004M2</t>
  </si>
  <si>
    <t>2004M3</t>
  </si>
  <si>
    <t>2004M4</t>
  </si>
  <si>
    <t>2004M5</t>
  </si>
  <si>
    <t>2004M6</t>
  </si>
  <si>
    <t>2004M7</t>
  </si>
  <si>
    <t>2004M8</t>
  </si>
  <si>
    <t>2004M9</t>
  </si>
  <si>
    <t>2004M10</t>
  </si>
  <si>
    <t>2004M11</t>
  </si>
  <si>
    <t>2004M12</t>
  </si>
  <si>
    <t>2005M1</t>
  </si>
  <si>
    <t>2005M2</t>
  </si>
  <si>
    <t>2005M3</t>
  </si>
  <si>
    <t>2005M4</t>
  </si>
  <si>
    <t>2005M5</t>
  </si>
  <si>
    <t>2005M6</t>
  </si>
  <si>
    <t>2005M7</t>
  </si>
  <si>
    <t>2005M8</t>
  </si>
  <si>
    <t>2005M9</t>
  </si>
  <si>
    <t>2005M10</t>
  </si>
  <si>
    <t>2005M11</t>
  </si>
  <si>
    <t>2005M12</t>
  </si>
  <si>
    <t>2006M1</t>
  </si>
  <si>
    <t>2006M2</t>
  </si>
  <si>
    <t>2006M3</t>
  </si>
  <si>
    <t>2006M4</t>
  </si>
  <si>
    <t>2006M5</t>
  </si>
  <si>
    <t>2006M6</t>
  </si>
  <si>
    <t>2006M7</t>
  </si>
  <si>
    <t>2006M8</t>
  </si>
  <si>
    <t>2006M9</t>
  </si>
  <si>
    <t>2006M10</t>
  </si>
  <si>
    <t>2006M11</t>
  </si>
  <si>
    <t>2006M12</t>
  </si>
  <si>
    <t>2007M1</t>
  </si>
  <si>
    <t>2007M2</t>
  </si>
  <si>
    <t>2007M3</t>
  </si>
  <si>
    <t>2007M4</t>
  </si>
  <si>
    <t>2007M5</t>
  </si>
  <si>
    <t>2007M6</t>
  </si>
  <si>
    <t>2007M7</t>
  </si>
  <si>
    <t>2007M8</t>
  </si>
  <si>
    <t>2007M9</t>
  </si>
  <si>
    <t>2007M10</t>
  </si>
  <si>
    <t>2007M11</t>
  </si>
  <si>
    <t>2007M12</t>
  </si>
  <si>
    <t>2008M1</t>
  </si>
  <si>
    <t>2008M2</t>
  </si>
  <si>
    <t>2008M3</t>
  </si>
  <si>
    <t>2008M4</t>
  </si>
  <si>
    <t>2008M5</t>
  </si>
  <si>
    <t>2008M6</t>
  </si>
  <si>
    <t>2008M7</t>
  </si>
  <si>
    <t>2008M8</t>
  </si>
  <si>
    <t>2008M9</t>
  </si>
  <si>
    <t>2008M10</t>
  </si>
  <si>
    <t>2008M11</t>
  </si>
  <si>
    <t>2008M12</t>
  </si>
  <si>
    <t>2009M1</t>
  </si>
  <si>
    <t>2009M2</t>
  </si>
  <si>
    <t>2009M3</t>
  </si>
  <si>
    <t>2009M4</t>
  </si>
  <si>
    <t>2009M5</t>
  </si>
  <si>
    <t>2009M6</t>
  </si>
  <si>
    <t>2009M7</t>
  </si>
  <si>
    <t>2009M8</t>
  </si>
  <si>
    <t>2009M9</t>
  </si>
  <si>
    <t>2009M10</t>
  </si>
  <si>
    <t>2009M11</t>
  </si>
  <si>
    <t>2009M12</t>
  </si>
  <si>
    <t>2010M1</t>
  </si>
  <si>
    <t>2010M2</t>
  </si>
  <si>
    <t>2010M3</t>
  </si>
  <si>
    <t>2010M4</t>
  </si>
  <si>
    <t>2010M5</t>
  </si>
  <si>
    <t>2010M6</t>
  </si>
  <si>
    <t>2010M7</t>
  </si>
  <si>
    <t>2010M8</t>
  </si>
  <si>
    <t>2010M9</t>
  </si>
  <si>
    <t>2010M10</t>
  </si>
  <si>
    <t>2010M11</t>
  </si>
  <si>
    <t>2010M12</t>
  </si>
  <si>
    <t>2011M1</t>
  </si>
  <si>
    <t>2011M2</t>
  </si>
  <si>
    <t>2011M3</t>
  </si>
  <si>
    <t>2011M4</t>
  </si>
  <si>
    <t>2011M5</t>
  </si>
  <si>
    <t>2011M6</t>
  </si>
  <si>
    <t>2011M7</t>
  </si>
  <si>
    <t>2011M8</t>
  </si>
  <si>
    <t>2011M9</t>
  </si>
  <si>
    <t>2011M10</t>
  </si>
  <si>
    <t>2011M11</t>
  </si>
  <si>
    <t>2011M12</t>
  </si>
  <si>
    <t>2012M1</t>
  </si>
  <si>
    <t>2012M2</t>
  </si>
  <si>
    <t>2012M3</t>
  </si>
  <si>
    <t>2012M4</t>
  </si>
  <si>
    <t>2012M5</t>
  </si>
  <si>
    <t>2012M6</t>
  </si>
  <si>
    <t>2012M7</t>
  </si>
  <si>
    <t>2012M8</t>
  </si>
  <si>
    <t>2012M9</t>
  </si>
  <si>
    <t>2012M10</t>
  </si>
  <si>
    <t>2012M11</t>
  </si>
  <si>
    <t>2012M12</t>
  </si>
  <si>
    <t>2013M1</t>
  </si>
  <si>
    <t>2013M2</t>
  </si>
  <si>
    <t>2013M3</t>
  </si>
  <si>
    <t>2013M4</t>
  </si>
  <si>
    <t>2013M5</t>
  </si>
  <si>
    <t>2013M6</t>
  </si>
  <si>
    <t>2013M7</t>
  </si>
  <si>
    <t>2013M8</t>
  </si>
  <si>
    <t>2013M9</t>
  </si>
  <si>
    <t>2013M10</t>
  </si>
  <si>
    <t>2013M11</t>
  </si>
  <si>
    <t>2013M12</t>
  </si>
  <si>
    <t>2014M1</t>
  </si>
  <si>
    <t>2014M2</t>
  </si>
  <si>
    <t>2014M3</t>
  </si>
  <si>
    <t>2014M4</t>
  </si>
  <si>
    <t>2014M5</t>
  </si>
  <si>
    <t>2014M6</t>
  </si>
  <si>
    <t>2014M7</t>
  </si>
  <si>
    <t>2014M8</t>
  </si>
  <si>
    <t>2014M9</t>
  </si>
  <si>
    <t>2014M10</t>
  </si>
  <si>
    <t>2014M11</t>
  </si>
  <si>
    <t>2014M12</t>
  </si>
  <si>
    <t>2015M1</t>
  </si>
  <si>
    <t>2015M2</t>
  </si>
  <si>
    <t>2015M3</t>
  </si>
  <si>
    <t>2015M4</t>
  </si>
  <si>
    <t>2015M5</t>
  </si>
  <si>
    <t>2015M6</t>
  </si>
  <si>
    <t>2015M7</t>
  </si>
  <si>
    <t>2015M8</t>
  </si>
  <si>
    <t>2015M9</t>
  </si>
  <si>
    <t>2015M10</t>
  </si>
  <si>
    <t>2015M11</t>
  </si>
  <si>
    <t>2015M12</t>
  </si>
  <si>
    <t>2016M1</t>
  </si>
  <si>
    <t>2016M2</t>
  </si>
  <si>
    <t>2016M3</t>
  </si>
  <si>
    <t>2016M4</t>
  </si>
  <si>
    <t>2016M5</t>
  </si>
  <si>
    <t>2016M6</t>
  </si>
  <si>
    <t>2016M7</t>
  </si>
  <si>
    <t>2016M8</t>
  </si>
  <si>
    <t>2016M9</t>
  </si>
  <si>
    <t>2016M10</t>
  </si>
  <si>
    <t>2016M11</t>
  </si>
  <si>
    <t>2016M12</t>
  </si>
  <si>
    <t>2017M1</t>
  </si>
  <si>
    <t>2017M2</t>
  </si>
  <si>
    <t>2017M3</t>
  </si>
  <si>
    <t>2017M4</t>
  </si>
  <si>
    <t>2017M5</t>
  </si>
  <si>
    <t>2017M6</t>
  </si>
  <si>
    <t>2017M7</t>
  </si>
  <si>
    <t>2017M8</t>
  </si>
  <si>
    <t>2017M9</t>
  </si>
  <si>
    <t>2017M10</t>
  </si>
  <si>
    <t>2017M11</t>
  </si>
  <si>
    <t>2017M12</t>
  </si>
  <si>
    <t>2018M1</t>
  </si>
  <si>
    <t>2018M2</t>
  </si>
  <si>
    <t>2018M3</t>
  </si>
  <si>
    <t>2018M4</t>
  </si>
  <si>
    <t>2018M5</t>
  </si>
  <si>
    <t>2018M6</t>
  </si>
  <si>
    <t>2018M7</t>
  </si>
  <si>
    <t>2018M8</t>
  </si>
  <si>
    <t>2018M9</t>
  </si>
  <si>
    <t>2018M10</t>
  </si>
  <si>
    <t>2018M11</t>
  </si>
  <si>
    <t>2018M12</t>
  </si>
  <si>
    <t>2019M1</t>
  </si>
  <si>
    <t>2019M2</t>
  </si>
  <si>
    <t>2019M3</t>
  </si>
  <si>
    <t>2019M4</t>
  </si>
  <si>
    <t>2019M5</t>
  </si>
  <si>
    <t>2019M6</t>
  </si>
  <si>
    <t>2019M7</t>
  </si>
  <si>
    <t>2019M8</t>
  </si>
  <si>
    <t>2019M9</t>
  </si>
  <si>
    <t>2019M10</t>
  </si>
  <si>
    <t>2019M11</t>
  </si>
  <si>
    <t>2019M12</t>
  </si>
  <si>
    <t>2020M1</t>
  </si>
  <si>
    <t>2020M2</t>
  </si>
  <si>
    <t>2020M3</t>
  </si>
  <si>
    <t>2020M4</t>
  </si>
  <si>
    <t>2020M5</t>
  </si>
  <si>
    <t>2020M6</t>
  </si>
  <si>
    <t>2020M7</t>
  </si>
  <si>
    <t>2020M8</t>
  </si>
  <si>
    <t>2020M9</t>
  </si>
  <si>
    <t>2020M10</t>
  </si>
  <si>
    <t>2020M11</t>
  </si>
  <si>
    <t>2020M12</t>
  </si>
  <si>
    <t>2021M1</t>
  </si>
  <si>
    <t>2021M2</t>
  </si>
  <si>
    <t>2021M3</t>
  </si>
  <si>
    <t>2021M4</t>
  </si>
  <si>
    <t>2021M5</t>
  </si>
  <si>
    <t>2021M6</t>
  </si>
  <si>
    <t>2021M7</t>
  </si>
  <si>
    <t>2021M8</t>
  </si>
  <si>
    <t>2021M9</t>
  </si>
  <si>
    <t>2021M10</t>
  </si>
  <si>
    <t>2021M11</t>
  </si>
  <si>
    <t>2021M12</t>
  </si>
  <si>
    <t>2022M1</t>
  </si>
  <si>
    <t>2022M2</t>
  </si>
  <si>
    <t>2022M3</t>
  </si>
  <si>
    <t>2022M4</t>
  </si>
  <si>
    <t>2022M5</t>
  </si>
  <si>
    <t>2022M6</t>
  </si>
  <si>
    <t>2022M7</t>
  </si>
  <si>
    <t>2022M8</t>
  </si>
  <si>
    <t>2022M9</t>
  </si>
  <si>
    <t>2022M10</t>
  </si>
  <si>
    <t>2022M11</t>
  </si>
  <si>
    <t>2022M12</t>
  </si>
  <si>
    <t>2023M1</t>
  </si>
  <si>
    <t>2023M2</t>
  </si>
  <si>
    <t>2023M3</t>
  </si>
  <si>
    <t>2023M4</t>
  </si>
  <si>
    <t>2023M5</t>
  </si>
  <si>
    <t>2023M6</t>
  </si>
  <si>
    <t>2023M7</t>
  </si>
  <si>
    <t>2023M8</t>
  </si>
  <si>
    <t>2023M9</t>
  </si>
  <si>
    <t>2023M10</t>
  </si>
  <si>
    <t>2023M11</t>
  </si>
  <si>
    <t>2023M12</t>
  </si>
  <si>
    <t>2024M1</t>
  </si>
  <si>
    <t>2024M2</t>
  </si>
  <si>
    <t>2024M3</t>
  </si>
  <si>
    <t>2024M4</t>
  </si>
  <si>
    <t>2024M5</t>
  </si>
  <si>
    <t>2024M6</t>
  </si>
  <si>
    <t>2024M7</t>
  </si>
  <si>
    <t>2024M8</t>
  </si>
  <si>
    <t>2024M9</t>
  </si>
  <si>
    <t>2024M10</t>
  </si>
  <si>
    <t>2024M11</t>
  </si>
  <si>
    <t>2024M12</t>
  </si>
  <si>
    <t>2025M1</t>
  </si>
  <si>
    <t>2025M2</t>
  </si>
  <si>
    <t>2025M3</t>
  </si>
  <si>
    <t>2025M4</t>
  </si>
  <si>
    <t>2025M5</t>
  </si>
  <si>
    <t>2025M6</t>
  </si>
  <si>
    <t>2025M7</t>
  </si>
  <si>
    <t>2025M8</t>
  </si>
  <si>
    <t>2025M9</t>
  </si>
  <si>
    <t>Monthly log return</t>
  </si>
  <si>
    <t>STEP 2</t>
  </si>
  <si>
    <t>STEP 3</t>
  </si>
  <si>
    <t>STEP 1</t>
  </si>
  <si>
    <t>Country</t>
  </si>
  <si>
    <t>RaR(in percent of total reserves)</t>
  </si>
  <si>
    <t>Czech Republic</t>
  </si>
  <si>
    <t>Z-score (95% one-sided)</t>
  </si>
  <si>
    <t>Gold valuation exposure (95% one-sided shock)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</si>
</sst>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46"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#,##0.0"/>
    <numFmt numFmtId="165" formatCode="0.0"/>
    <numFmt numFmtId="166" formatCode="0.000"/>
    <numFmt numFmtId="167" formatCode="_-* #,##0.00\ _₽_-;\-* #,##0.00\ _₽_-;_-* &quot;-&quot;??\ _₽_-;_-@_-"/>
    <numFmt numFmtId="168" formatCode="_-* #,##0\ _₽_-;\-* #,##0\ _₽_-;_-* &quot;-&quot;\ _₽_-;_-@_-"/>
    <numFmt numFmtId="169" formatCode="_-* #,##0_-;\-* #,##0_-;_-* &quot;-&quot;_-;_-@_-"/>
    <numFmt numFmtId="170" formatCode="_-* #,##0.00_-;\-* #,##0.00_-;_-* &quot;-&quot;??_-;_-@_-"/>
    <numFmt numFmtId="171" formatCode="#,##0.00&quot;р.&quot;;\-#,##0.00&quot;р.&quot;"/>
    <numFmt numFmtId="172" formatCode="_-* #,##0&quot;р.&quot;_-;\-* #,##0&quot;р.&quot;_-;_-* &quot;-&quot;&quot;р.&quot;_-;_-@_-"/>
    <numFmt numFmtId="173" formatCode="_-* #,##0.00&quot;р.&quot;_-;\-* #,##0.00&quot;р.&quot;_-;_-* &quot;-&quot;??&quot;р.&quot;_-;_-@_-"/>
    <numFmt numFmtId="174" formatCode="_-* #,##0.00_р_._-;\-* #,##0.00_р_._-;_-* &quot;-&quot;??_р_._-;_-@_-"/>
    <numFmt numFmtId="175" formatCode="_-[$€-2]* #,##0.00_-;\-[$€-2]* #,##0.00_-;_-[$€-2]* &quot;-&quot;??_-"/>
    <numFmt numFmtId="176" formatCode="&quot;   &quot;@"/>
    <numFmt numFmtId="177" formatCode="&quot;      &quot;@"/>
    <numFmt numFmtId="178" formatCode="&quot;         &quot;@"/>
    <numFmt numFmtId="179" formatCode="&quot;            &quot;@"/>
    <numFmt numFmtId="180" formatCode="&quot;               &quot;@"/>
    <numFmt numFmtId="181" formatCode="[Black][&gt;0.05]#,##0.0;[Black][&lt;-0.05]\-#,##0.0;;"/>
    <numFmt numFmtId="182" formatCode="[Black][&gt;0.5]#,##0;[Black][&lt;-0.5]\-#,##0;;"/>
    <numFmt numFmtId="183" formatCode="&quot;$&quot;#,##0\ ;\(&quot;$&quot;#,##0\)"/>
    <numFmt numFmtId="184" formatCode="#"/>
    <numFmt numFmtId="185" formatCode="_-* #,##0.00\ _?_._-;\-* #,##0.00\ _?_._-;_-* &quot;-&quot;??\ _?_._-;_-@_-"/>
    <numFmt numFmtId="186" formatCode="_-* #,##0.00\ &quot;?.&quot;_-;\-* #,##0.00\ &quot;?.&quot;_-;_-* &quot;-&quot;??\ &quot;?.&quot;_-;_-@_-"/>
    <numFmt numFmtId="187" formatCode="\$#.00"/>
    <numFmt numFmtId="188" formatCode="%#.00"/>
    <numFmt numFmtId="189" formatCode="#\,##0.00"/>
    <numFmt numFmtId="190" formatCode="_-* #,##0\ &quot;d.&quot;_-;\-* #,##0\ &quot;d.&quot;_-;_-* &quot;-&quot;\ &quot;d.&quot;_-;_-@_-"/>
    <numFmt numFmtId="191" formatCode="_-* #,##0.00\ &quot;d.&quot;_-;\-* #,##0.00\ &quot;d.&quot;_-;_-* &quot;-&quot;??\ &quot;d.&quot;_-;_-@_-"/>
    <numFmt numFmtId="192" formatCode="_-* #,##0\ _d_._-;\-* #,##0\ _d_._-;_-* &quot;-&quot;\ _d_._-;_-@_-"/>
    <numFmt numFmtId="193" formatCode="_-* #,##0.00\ _d_._-;\-* #,##0.00\ _d_._-;_-* &quot;-&quot;??\ _d_._-;_-@_-"/>
    <numFmt numFmtId="194" formatCode="_-* #,##0\ _?_._-;\-* #,##0\ _?_._-;_-* &quot;-&quot;\ _?_._-;_-@_-"/>
    <numFmt numFmtId="195" formatCode="d/m"/>
    <numFmt numFmtId="196" formatCode="_-* #,##0_р_._-;\-* #,##0_р_._-;_-* &quot;-&quot;_р_._-;_-@_-"/>
    <numFmt numFmtId="197" formatCode="_([$€-2]* #,##0.00_);_([$€-2]* \(#,##0.00\);_([$€-2]* &quot;-&quot;??_)"/>
    <numFmt numFmtId="198" formatCode="General_)"/>
    <numFmt numFmtId="199" formatCode="[Black]#,##0.0;[Black]\-#,##0.0;;"/>
    <numFmt numFmtId="200" formatCode="_-* #,##0_р_._-;\-* #,##0_р_._-;_-* &quot;-&quot;??_р_._-;_-@_-"/>
    <numFmt numFmtId="201" formatCode="&quot;Да&quot;;&quot;Да&quot;;&quot;Нет&quot;"/>
    <numFmt numFmtId="202" formatCode="#,##0.0_р_."/>
    <numFmt numFmtId="203" formatCode="#.00"/>
    <numFmt numFmtId="204" formatCode="#."/>
    <numFmt numFmtId="205" formatCode="yyyy"/>
  </numFmts>
  <fonts count="104">
    <font>
      <sz val="10"/>
      <color theme="1"/>
      <name val="Arial"/>
      <family val="2"/>
    </font>
    <font>
      <sz val="10"/>
      <name val="Times New Roman"/>
      <family val="1"/>
    </font>
    <font>
      <sz val="10"/>
      <name val="Arial"/>
      <family val="2"/>
    </font>
    <font>
      <sz val="11"/>
      <color theme="1"/>
      <name val="Aptos Narrow"/>
      <family val="2"/>
      <scheme val="minor"/>
    </font>
    <font>
      <b/>
      <sz val="12"/>
      <name val="Times New Roman"/>
      <family val="1"/>
    </font>
    <font>
      <sz val="12"/>
      <name val="Times New Roman"/>
      <family val="1"/>
    </font>
    <font>
      <sz val="8"/>
      <name val="Times New Roman"/>
      <family val="1"/>
    </font>
    <font>
      <sz val="10"/>
      <name val="Times New Roman"/>
      <family val="1"/>
      <charset val="204"/>
    </font>
    <font>
      <sz val="11"/>
      <color indexed="8"/>
      <name val="Aptos Narrow"/>
      <family val="2"/>
      <scheme val="minor"/>
    </font>
    <font>
      <sz val="9"/>
      <name val="Times New Roman"/>
      <family val="1"/>
    </font>
    <font>
      <sz val="10"/>
      <name val="Arial"/>
      <family val="2"/>
      <charset val="204"/>
    </font>
    <font>
      <sz val="11"/>
      <color theme="1"/>
      <name val="Aptos Narrow"/>
      <family val="2"/>
      <charset val="204"/>
      <scheme val="minor"/>
    </font>
    <font>
      <sz val="11"/>
      <color indexed="8"/>
      <name val="Calibri"/>
      <family val="2"/>
    </font>
    <font>
      <b/>
      <sz val="10"/>
      <color indexed="8"/>
      <name val="Verdana"/>
      <family val="2"/>
    </font>
    <font>
      <b/>
      <i/>
      <sz val="10"/>
      <color indexed="8"/>
      <name val="Verdana"/>
      <family val="2"/>
    </font>
    <font>
      <sz val="11"/>
      <color indexed="8"/>
      <name val="Verdana"/>
      <family val="2"/>
    </font>
    <font>
      <b/>
      <sz val="13"/>
      <color indexed="9"/>
      <name val="Verdana"/>
      <family val="2"/>
    </font>
    <font>
      <b/>
      <sz val="10"/>
      <color indexed="54"/>
      <name val="Verdana"/>
      <family val="2"/>
    </font>
    <font>
      <sz val="11"/>
      <color indexed="8"/>
      <name val="Arial"/>
      <family val="2"/>
    </font>
    <font>
      <sz val="12"/>
      <color indexed="24"/>
      <name val="Arial"/>
      <family val="2"/>
    </font>
    <font>
      <b/>
      <sz val="12"/>
      <color indexed="24"/>
      <name val="Arial"/>
      <family val="2"/>
    </font>
    <font>
      <sz val="11"/>
      <name val="Tms Rmn"/>
    </font>
    <font>
      <u/>
      <sz val="7.2"/>
      <color indexed="12"/>
      <name val="Helv"/>
    </font>
    <font>
      <u/>
      <sz val="7.2"/>
      <color indexed="36"/>
      <name val="Helv"/>
    </font>
    <font>
      <sz val="12"/>
      <name val="Tms Rmn"/>
    </font>
    <font>
      <sz val="10"/>
      <name val="Arial Cyr"/>
      <charset val="204"/>
    </font>
    <font>
      <sz val="10"/>
      <name val="Frutiger LT Std 47 Light Cn"/>
      <family val="2"/>
    </font>
    <font>
      <sz val="1"/>
      <color indexed="8"/>
      <name val="Courier"/>
      <family val="1"/>
      <charset val="204"/>
    </font>
    <font>
      <sz val="12"/>
      <color indexed="35"/>
      <name val="Courier"/>
      <family val="1"/>
      <charset val="204"/>
    </font>
    <font>
      <sz val="10"/>
      <color indexed="35"/>
      <name val="Courier"/>
      <family val="1"/>
      <charset val="204"/>
    </font>
    <font>
      <u/>
      <sz val="7.5"/>
      <color indexed="12"/>
      <name val="Arial Cyr"/>
      <charset val="204"/>
    </font>
    <font>
      <u/>
      <sz val="7.5"/>
      <color indexed="36"/>
      <name val="Arial Cyr"/>
      <charset val="204"/>
    </font>
    <font>
      <sz val="12"/>
      <color indexed="8"/>
      <name val="Courier"/>
      <family val="1"/>
      <charset val="204"/>
    </font>
    <font>
      <sz val="1"/>
      <color indexed="16"/>
      <name val="Courier"/>
      <family val="1"/>
      <charset val="204"/>
    </font>
    <font>
      <b/>
      <sz val="1"/>
      <color indexed="8"/>
      <name val="Courier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color indexed="72"/>
      <name val="Courier"/>
      <family val="1"/>
      <charset val="204"/>
    </font>
    <font>
      <i/>
      <sz val="11"/>
      <color indexed="23"/>
      <name val="Calibri"/>
      <family val="2"/>
      <charset val="204"/>
    </font>
    <font>
      <i/>
      <sz val="1"/>
      <color indexed="18"/>
      <name val="Courier"/>
      <family val="1"/>
      <charset val="204"/>
    </font>
    <font>
      <i/>
      <sz val="1"/>
      <color indexed="16"/>
      <name val="Courier"/>
      <family val="1"/>
      <charset val="204"/>
    </font>
    <font>
      <sz val="8"/>
      <name val="Arial"/>
      <family val="2"/>
    </font>
    <font>
      <b/>
      <sz val="18"/>
      <name val="Arial"/>
      <family val="2"/>
      <charset val="204"/>
    </font>
    <font>
      <b/>
      <sz val="12"/>
      <name val="Arial"/>
      <family val="2"/>
      <charset val="204"/>
    </font>
    <font>
      <sz val="12"/>
      <name val="Arial Cyr"/>
      <charset val="204"/>
    </font>
    <font>
      <sz val="12"/>
      <color indexed="72"/>
      <name val="Courier"/>
      <family val="1"/>
      <charset val="204"/>
    </font>
    <font>
      <sz val="11"/>
      <color indexed="62"/>
      <name val="Calibri"/>
      <family val="2"/>
      <charset val="204"/>
    </font>
    <font>
      <sz val="10"/>
      <color indexed="8"/>
      <name val="Arial"/>
      <family val="2"/>
      <charset val="204"/>
    </font>
    <font>
      <b/>
      <sz val="10"/>
      <color indexed="8"/>
      <name val="Times New Roman"/>
      <family val="1"/>
      <charset val="204"/>
    </font>
    <font>
      <sz val="7"/>
      <color indexed="8"/>
      <name val="Times New Roman"/>
      <family val="1"/>
      <charset val="204"/>
    </font>
    <font>
      <sz val="10"/>
      <name val="MS Sans Serif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8"/>
      <name val="Times New Roman"/>
      <family val="2"/>
      <charset val="204"/>
    </font>
    <font>
      <sz val="10"/>
      <name val="Helv"/>
      <family val="2"/>
    </font>
    <font>
      <sz val="10"/>
      <name val="Arial Cyr"/>
      <family val="2"/>
      <charset val="204"/>
    </font>
    <font>
      <sz val="10"/>
      <color theme="1"/>
      <name val="Aptos Narrow"/>
      <family val="2"/>
      <charset val="204"/>
      <scheme val="minor"/>
    </font>
    <font>
      <sz val="10"/>
      <name val="Arial Cyr"/>
    </font>
    <font>
      <b/>
      <sz val="12"/>
      <name val="Times New Roman"/>
      <family val="1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1"/>
      <name val="Arial"/>
      <family val="2"/>
      <charset val="204"/>
    </font>
    <font>
      <sz val="12"/>
      <name val="Helv"/>
      <family val="2"/>
    </font>
    <font>
      <sz val="11"/>
      <color indexed="17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b/>
      <sz val="11"/>
      <color indexed="63"/>
      <name val="Calibri"/>
      <family val="2"/>
      <charset val="204"/>
    </font>
    <font>
      <sz val="11"/>
      <color indexed="10"/>
      <name val="Calibri"/>
      <family val="2"/>
      <charset val="204"/>
    </font>
    <font>
      <sz val="10"/>
      <name val="Tahoma"/>
      <family val="2"/>
      <charset val="204"/>
    </font>
    <font>
      <sz val="12"/>
      <color indexed="8"/>
      <name val="Courier"/>
      <family val="3"/>
    </font>
    <font>
      <sz val="1"/>
      <color indexed="16"/>
      <name val="Courier"/>
      <family val="3"/>
    </font>
    <font>
      <sz val="12"/>
      <color indexed="35"/>
      <name val="Courier"/>
      <family val="3"/>
    </font>
    <font>
      <sz val="10"/>
      <color indexed="35"/>
      <name val="Courier"/>
      <family val="3"/>
    </font>
    <font>
      <sz val="1"/>
      <color indexed="8"/>
      <name val="Courier"/>
      <family val="3"/>
    </font>
    <font>
      <b/>
      <sz val="1"/>
      <color indexed="16"/>
      <name val="Courier"/>
      <family val="3"/>
    </font>
    <font>
      <b/>
      <sz val="18"/>
      <color indexed="8"/>
      <name val="Courier"/>
      <family val="3"/>
    </font>
    <font>
      <b/>
      <sz val="12"/>
      <color indexed="8"/>
      <name val="Courier"/>
      <family val="3"/>
    </font>
    <font>
      <sz val="10"/>
      <color indexed="8"/>
      <name val="Arial Cyr"/>
      <family val="2"/>
      <charset val="204"/>
    </font>
    <font>
      <sz val="10"/>
      <color indexed="9"/>
      <name val="Arial Cyr"/>
      <family val="2"/>
      <charset val="204"/>
    </font>
    <font>
      <sz val="10"/>
      <color indexed="72"/>
      <name val="Courier"/>
      <family val="3"/>
    </font>
    <font>
      <sz val="10"/>
      <color indexed="0"/>
      <name val="Courier"/>
      <family val="3"/>
    </font>
    <font>
      <i/>
      <sz val="1"/>
      <color indexed="18"/>
      <name val="Courier"/>
      <family val="3"/>
    </font>
    <font>
      <i/>
      <sz val="1"/>
      <color indexed="16"/>
      <name val="Courier"/>
      <family val="3"/>
    </font>
    <font>
      <sz val="12"/>
      <color indexed="72"/>
      <name val="Courier"/>
      <family val="3"/>
    </font>
    <font>
      <sz val="12"/>
      <color indexed="0"/>
      <name val="Courier"/>
      <family val="3"/>
    </font>
    <font>
      <sz val="10"/>
      <color indexed="0"/>
      <name val="Courier"/>
      <family val="1"/>
      <charset val="204"/>
    </font>
    <font>
      <sz val="10"/>
      <color indexed="62"/>
      <name val="Arial Cyr"/>
      <family val="2"/>
      <charset val="204"/>
    </font>
    <font>
      <b/>
      <sz val="10"/>
      <color indexed="63"/>
      <name val="Arial Cyr"/>
      <family val="2"/>
      <charset val="204"/>
    </font>
    <font>
      <b/>
      <sz val="10"/>
      <color indexed="52"/>
      <name val="Arial Cyr"/>
      <family val="2"/>
      <charset val="204"/>
    </font>
    <font>
      <b/>
      <sz val="15"/>
      <color indexed="56"/>
      <name val="Arial Cyr"/>
      <family val="2"/>
      <charset val="204"/>
    </font>
    <font>
      <b/>
      <sz val="13"/>
      <color indexed="56"/>
      <name val="Arial Cyr"/>
      <family val="2"/>
      <charset val="204"/>
    </font>
    <font>
      <b/>
      <sz val="11"/>
      <color indexed="56"/>
      <name val="Arial Cyr"/>
      <family val="2"/>
      <charset val="204"/>
    </font>
    <font>
      <b/>
      <sz val="10"/>
      <color indexed="8"/>
      <name val="Arial Cyr"/>
      <family val="2"/>
      <charset val="204"/>
    </font>
    <font>
      <b/>
      <sz val="10"/>
      <color indexed="9"/>
      <name val="Arial Cyr"/>
      <family val="2"/>
      <charset val="204"/>
    </font>
    <font>
      <sz val="10"/>
      <color indexed="60"/>
      <name val="Arial Cyr"/>
      <family val="2"/>
      <charset val="204"/>
    </font>
    <font>
      <sz val="11"/>
      <color rgb="FF000000"/>
      <name val="Aptos Narrow"/>
      <family val="2"/>
      <charset val="204"/>
      <scheme val="minor"/>
    </font>
    <font>
      <sz val="11"/>
      <name val="Times New Roman"/>
      <family val="1"/>
      <charset val="204"/>
    </font>
    <font>
      <sz val="10"/>
      <color indexed="20"/>
      <name val="Arial Cyr"/>
      <family val="2"/>
      <charset val="204"/>
    </font>
    <font>
      <i/>
      <sz val="10"/>
      <color indexed="23"/>
      <name val="Arial Cyr"/>
      <family val="2"/>
      <charset val="204"/>
    </font>
    <font>
      <sz val="12"/>
      <name val="PANDA Times UZ"/>
      <family val="2"/>
    </font>
    <font>
      <sz val="10"/>
      <color indexed="52"/>
      <name val="Arial Cyr"/>
      <family val="2"/>
      <charset val="204"/>
    </font>
    <font>
      <sz val="10"/>
      <color indexed="10"/>
      <name val="Arial Cyr"/>
      <family val="2"/>
      <charset val="204"/>
    </font>
    <font>
      <sz val="10"/>
      <color indexed="17"/>
      <name val="Arial Cyr"/>
      <family val="2"/>
      <charset val="204"/>
    </font>
  </fonts>
  <fills count="48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4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4"/>
        <bgColor indexed="54"/>
      </patternFill>
    </fill>
    <fill>
      <patternFill patternType="solid">
        <fgColor indexed="31"/>
        <bgColor indexed="31"/>
      </patternFill>
    </fill>
    <fill>
      <patternFill patternType="solid">
        <fgColor indexed="44"/>
        <bgColor indexed="44"/>
      </patternFill>
    </fill>
    <fill>
      <patternFill patternType="solid">
        <fgColor indexed="62"/>
      </patternFill>
    </fill>
    <fill>
      <patternFill patternType="solid">
        <fgColor indexed="25"/>
        <bgColor indexed="25"/>
      </patternFill>
    </fill>
    <fill>
      <patternFill patternType="solid">
        <fgColor indexed="26"/>
        <bgColor indexed="26"/>
      </patternFill>
    </fill>
    <fill>
      <patternFill patternType="solid">
        <fgColor indexed="22"/>
        <bgColor indexed="22"/>
      </patternFill>
    </fill>
    <fill>
      <patternFill patternType="solid">
        <fgColor indexed="55"/>
        <bgColor indexed="55"/>
      </patternFill>
    </fill>
    <fill>
      <patternFill patternType="solid">
        <fgColor indexed="10"/>
      </patternFill>
    </fill>
    <fill>
      <patternFill patternType="solid">
        <fgColor indexed="42"/>
        <bgColor indexed="42"/>
      </patternFill>
    </fill>
    <fill>
      <patternFill patternType="solid">
        <fgColor indexed="57"/>
      </patternFill>
    </fill>
    <fill>
      <patternFill patternType="solid">
        <fgColor indexed="49"/>
        <bgColor indexed="49"/>
      </patternFill>
    </fill>
    <fill>
      <patternFill patternType="solid">
        <fgColor indexed="27"/>
        <bgColor indexed="27"/>
      </patternFill>
    </fill>
    <fill>
      <patternFill patternType="solid">
        <fgColor indexed="52"/>
        <bgColor indexed="52"/>
      </patternFill>
    </fill>
    <fill>
      <patternFill patternType="solid">
        <fgColor indexed="47"/>
        <bgColor indexed="47"/>
      </patternFill>
    </fill>
    <fill>
      <patternFill patternType="solid">
        <fgColor indexed="53"/>
      </patternFill>
    </fill>
    <fill>
      <patternFill patternType="solid">
        <fgColor indexed="45"/>
        <bgColor indexed="45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22"/>
      </patternFill>
    </fill>
    <fill>
      <patternFill patternType="solid">
        <fgColor indexed="43"/>
        <bgColor indexed="43"/>
      </patternFill>
    </fill>
    <fill>
      <patternFill patternType="solid">
        <fgColor indexed="8"/>
        <bgColor indexed="8"/>
      </patternFill>
    </fill>
    <fill>
      <patternFill patternType="solid">
        <fgColor indexed="9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20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2"/>
      </left>
      <right style="thin">
        <color indexed="62"/>
      </right>
      <top style="thin">
        <color indexed="62"/>
      </top>
      <bottom style="thin">
        <color indexed="62"/>
      </bottom>
      <diagonal/>
    </border>
    <border>
      <left/>
      <right/>
      <top/>
      <bottom style="medium">
        <color indexed="44"/>
      </bottom>
      <diagonal/>
    </border>
    <border>
      <left style="thin">
        <color indexed="31"/>
      </left>
      <right style="thin">
        <color indexed="62"/>
      </right>
      <top style="thin">
        <color indexed="31"/>
      </top>
      <bottom style="thin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11"/>
      </left>
      <right style="double">
        <color indexed="11"/>
      </right>
      <top style="double">
        <color indexed="11"/>
      </top>
      <bottom style="double">
        <color indexed="11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30"/>
      </left>
      <right style="thin">
        <color indexed="30"/>
      </right>
      <top style="thin">
        <color indexed="30"/>
      </top>
      <bottom style="thin">
        <color indexed="30"/>
      </bottom>
      <diagonal/>
    </border>
    <border>
      <left/>
      <right/>
      <top style="double">
        <color indexed="64"/>
      </top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2075">
    <xf numFmtId="0" fontId="0" fillId="0" borderId="0"/>
    <xf numFmtId="0" fontId="1" fillId="0" borderId="0"/>
    <xf numFmtId="43" fontId="3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" fillId="0" borderId="0"/>
    <xf numFmtId="0" fontId="10" fillId="0" borderId="0"/>
    <xf numFmtId="0" fontId="10" fillId="0" borderId="0"/>
    <xf numFmtId="0" fontId="1" fillId="0" borderId="0"/>
    <xf numFmtId="0" fontId="2" fillId="0" borderId="0"/>
    <xf numFmtId="176" fontId="9" fillId="0" borderId="0" applyFont="0" applyFill="0" applyBorder="0" applyAlignment="0" applyProtection="0"/>
    <xf numFmtId="177" fontId="9" fillId="0" borderId="0" applyFont="0" applyFill="0" applyBorder="0" applyAlignment="0" applyProtection="0"/>
    <xf numFmtId="0" fontId="12" fillId="3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178" fontId="9" fillId="0" borderId="0" applyFont="0" applyFill="0" applyBorder="0" applyAlignment="0" applyProtection="0"/>
    <xf numFmtId="179" fontId="9" fillId="0" borderId="0" applyFont="0" applyFill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6" borderId="0" applyNumberFormat="0" applyBorder="0" applyAlignment="0" applyProtection="0"/>
    <xf numFmtId="0" fontId="12" fillId="6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180" fontId="9" fillId="0" borderId="0" applyFont="0" applyFill="0" applyBorder="0" applyAlignment="0" applyProtection="0"/>
    <xf numFmtId="1" fontId="13" fillId="13" borderId="2">
      <alignment horizontal="right" vertical="center"/>
    </xf>
    <xf numFmtId="0" fontId="14" fillId="13" borderId="2">
      <alignment horizontal="right" vertical="center"/>
    </xf>
    <xf numFmtId="0" fontId="2" fillId="13" borderId="3"/>
    <xf numFmtId="0" fontId="13" fillId="14" borderId="2">
      <alignment horizontal="center" vertical="center"/>
    </xf>
    <xf numFmtId="1" fontId="13" fillId="13" borderId="2">
      <alignment horizontal="right" vertical="center"/>
    </xf>
    <xf numFmtId="0" fontId="2" fillId="13" borderId="0"/>
    <xf numFmtId="0" fontId="15" fillId="13" borderId="2">
      <alignment horizontal="left" vertical="center"/>
    </xf>
    <xf numFmtId="0" fontId="15" fillId="13" borderId="2"/>
    <xf numFmtId="0" fontId="14" fillId="13" borderId="2">
      <alignment horizontal="right" vertical="center"/>
    </xf>
    <xf numFmtId="0" fontId="16" fillId="15" borderId="2">
      <alignment horizontal="left" vertical="center"/>
    </xf>
    <xf numFmtId="0" fontId="16" fillId="15" borderId="2">
      <alignment horizontal="left" vertical="center"/>
    </xf>
    <xf numFmtId="0" fontId="17" fillId="13" borderId="2">
      <alignment horizontal="left" vertical="center"/>
    </xf>
    <xf numFmtId="0" fontId="18" fillId="13" borderId="3"/>
    <xf numFmtId="0" fontId="13" fillId="16" borderId="2">
      <alignment horizontal="left" vertical="center"/>
    </xf>
    <xf numFmtId="41" fontId="5" fillId="0" borderId="0" applyFont="0" applyFill="0" applyBorder="0" applyAlignment="0" applyProtection="0"/>
    <xf numFmtId="43" fontId="1" fillId="0" borderId="0" applyFont="0" applyFill="0" applyBorder="0" applyAlignment="0" applyProtection="0"/>
    <xf numFmtId="4" fontId="2" fillId="0" borderId="0" applyFont="0" applyFill="0" applyBorder="0" applyAlignment="0" applyProtection="0"/>
    <xf numFmtId="3" fontId="2" fillId="0" borderId="0" applyFont="0" applyFill="0" applyBorder="0" applyAlignment="0" applyProtection="0"/>
    <xf numFmtId="0" fontId="4" fillId="0" borderId="0" applyNumberFormat="0" applyFont="0" applyFill="0" applyBorder="0" applyAlignment="0"/>
    <xf numFmtId="183" fontId="2" fillId="0" borderId="0" applyFont="0" applyFill="0" applyBorder="0" applyAlignment="0" applyProtection="0"/>
    <xf numFmtId="0" fontId="19" fillId="0" borderId="0" applyProtection="0"/>
    <xf numFmtId="175" fontId="2" fillId="0" borderId="0" applyFont="0" applyFill="0" applyBorder="0" applyAlignment="0" applyProtection="0"/>
    <xf numFmtId="2" fontId="19" fillId="0" borderId="0" applyProtection="0"/>
    <xf numFmtId="0" fontId="19" fillId="0" borderId="0" applyNumberFormat="0" applyFont="0" applyFill="0" applyBorder="0" applyAlignment="0" applyProtection="0"/>
    <xf numFmtId="0" fontId="20" fillId="0" borderId="0" applyProtection="0"/>
    <xf numFmtId="0" fontId="22" fillId="0" borderId="0" applyNumberFormat="0" applyFill="0" applyBorder="0" applyAlignment="0" applyProtection="0">
      <alignment vertical="top"/>
      <protection locked="0"/>
    </xf>
    <xf numFmtId="0" fontId="23" fillId="0" borderId="0" applyNumberFormat="0" applyFill="0" applyBorder="0" applyAlignment="0" applyProtection="0">
      <alignment vertical="top"/>
      <protection locked="0"/>
    </xf>
    <xf numFmtId="164" fontId="9" fillId="0" borderId="0" applyFont="0" applyFill="0" applyBorder="0" applyAlignment="0" applyProtection="0"/>
    <xf numFmtId="3" fontId="9" fillId="0" borderId="0" applyFont="0" applyFill="0" applyBorder="0" applyAlignment="0" applyProtection="0"/>
    <xf numFmtId="164" fontId="24" fillId="0" borderId="0" applyFill="0" applyBorder="0"/>
    <xf numFmtId="0" fontId="21" fillId="0" borderId="0"/>
    <xf numFmtId="0" fontId="25" fillId="0" borderId="0"/>
    <xf numFmtId="0" fontId="26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181" fontId="9" fillId="0" borderId="0" applyFont="0" applyFill="0" applyBorder="0" applyAlignment="0" applyProtection="0"/>
    <xf numFmtId="182" fontId="9" fillId="0" borderId="0" applyFont="0" applyFill="0" applyBorder="0" applyAlignment="0" applyProtection="0"/>
    <xf numFmtId="0" fontId="25" fillId="0" borderId="0"/>
    <xf numFmtId="43" fontId="25" fillId="0" borderId="0" applyFont="0" applyFill="0" applyBorder="0" applyAlignment="0" applyProtection="0"/>
    <xf numFmtId="184" fontId="28" fillId="0" borderId="0">
      <protection locked="0"/>
    </xf>
    <xf numFmtId="184" fontId="29" fillId="0" borderId="0">
      <protection locked="0"/>
    </xf>
    <xf numFmtId="184" fontId="29" fillId="0" borderId="0">
      <protection locked="0"/>
    </xf>
    <xf numFmtId="184" fontId="29" fillId="0" borderId="0">
      <protection locked="0"/>
    </xf>
    <xf numFmtId="184" fontId="29" fillId="0" borderId="0">
      <protection locked="0"/>
    </xf>
    <xf numFmtId="0" fontId="30" fillId="0" borderId="0" applyNumberFormat="0" applyFill="0" applyBorder="0" applyAlignment="0" applyProtection="0">
      <alignment vertical="top"/>
      <protection locked="0"/>
    </xf>
    <xf numFmtId="0" fontId="31" fillId="0" borderId="0" applyNumberFormat="0" applyFill="0" applyBorder="0" applyAlignment="0" applyProtection="0">
      <alignment vertical="top"/>
      <protection locked="0"/>
    </xf>
    <xf numFmtId="186" fontId="25" fillId="0" borderId="0" applyFont="0" applyFill="0" applyBorder="0" applyAlignment="0" applyProtection="0"/>
    <xf numFmtId="0" fontId="25" fillId="0" borderId="0"/>
    <xf numFmtId="185" fontId="25" fillId="0" borderId="0" applyFont="0" applyFill="0" applyBorder="0" applyAlignment="0" applyProtection="0"/>
    <xf numFmtId="0" fontId="27" fillId="0" borderId="4">
      <protection locked="0"/>
    </xf>
    <xf numFmtId="0" fontId="27" fillId="0" borderId="0">
      <protection locked="0"/>
    </xf>
    <xf numFmtId="0" fontId="27" fillId="0" borderId="0">
      <protection locked="0"/>
    </xf>
    <xf numFmtId="0" fontId="27" fillId="0" borderId="0">
      <protection locked="0"/>
    </xf>
    <xf numFmtId="0" fontId="27" fillId="0" borderId="0">
      <protection locked="0"/>
    </xf>
    <xf numFmtId="0" fontId="25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189" fontId="32" fillId="0" borderId="0">
      <protection locked="0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25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25" fillId="0" borderId="0"/>
    <xf numFmtId="0" fontId="10" fillId="0" borderId="0"/>
    <xf numFmtId="0" fontId="10" fillId="0" borderId="0"/>
    <xf numFmtId="0" fontId="10" fillId="0" borderId="0"/>
    <xf numFmtId="0" fontId="25" fillId="0" borderId="0"/>
    <xf numFmtId="0" fontId="25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184" fontId="33" fillId="0" borderId="4">
      <protection locked="0"/>
    </xf>
    <xf numFmtId="0" fontId="27" fillId="0" borderId="0">
      <protection locked="0"/>
    </xf>
    <xf numFmtId="0" fontId="27" fillId="0" borderId="0">
      <protection locked="0"/>
    </xf>
    <xf numFmtId="0" fontId="27" fillId="0" borderId="0">
      <protection locked="0"/>
    </xf>
    <xf numFmtId="0" fontId="27" fillId="0" borderId="0">
      <protection locked="0"/>
    </xf>
    <xf numFmtId="184" fontId="33" fillId="0" borderId="0">
      <protection locked="0"/>
    </xf>
    <xf numFmtId="184" fontId="33" fillId="0" borderId="0">
      <protection locked="0"/>
    </xf>
    <xf numFmtId="0" fontId="27" fillId="0" borderId="0">
      <protection locked="0"/>
    </xf>
    <xf numFmtId="172" fontId="33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27" fillId="0" borderId="4">
      <protection locked="0"/>
    </xf>
    <xf numFmtId="0" fontId="35" fillId="3" borderId="0" applyNumberFormat="0" applyBorder="0" applyAlignment="0" applyProtection="0"/>
    <xf numFmtId="0" fontId="35" fillId="4" borderId="0" applyNumberFormat="0" applyBorder="0" applyAlignment="0" applyProtection="0"/>
    <xf numFmtId="0" fontId="35" fillId="5" borderId="0" applyNumberFormat="0" applyBorder="0" applyAlignment="0" applyProtection="0"/>
    <xf numFmtId="0" fontId="35" fillId="6" borderId="0" applyNumberFormat="0" applyBorder="0" applyAlignment="0" applyProtection="0"/>
    <xf numFmtId="0" fontId="35" fillId="7" borderId="0" applyNumberFormat="0" applyBorder="0" applyAlignment="0" applyProtection="0"/>
    <xf numFmtId="0" fontId="35" fillId="8" borderId="0" applyNumberFormat="0" applyBorder="0" applyAlignment="0" applyProtection="0"/>
    <xf numFmtId="0" fontId="35" fillId="9" borderId="0" applyNumberFormat="0" applyBorder="0" applyAlignment="0" applyProtection="0"/>
    <xf numFmtId="0" fontId="35" fillId="10" borderId="0" applyNumberFormat="0" applyBorder="0" applyAlignment="0" applyProtection="0"/>
    <xf numFmtId="0" fontId="35" fillId="11" borderId="0" applyNumberFormat="0" applyBorder="0" applyAlignment="0" applyProtection="0"/>
    <xf numFmtId="0" fontId="35" fillId="6" borderId="0" applyNumberFormat="0" applyBorder="0" applyAlignment="0" applyProtection="0"/>
    <xf numFmtId="0" fontId="35" fillId="9" borderId="0" applyNumberFormat="0" applyBorder="0" applyAlignment="0" applyProtection="0"/>
    <xf numFmtId="0" fontId="35" fillId="12" borderId="0" applyNumberFormat="0" applyBorder="0" applyAlignment="0" applyProtection="0"/>
    <xf numFmtId="0" fontId="36" fillId="17" borderId="0" applyNumberFormat="0" applyBorder="0" applyAlignment="0" applyProtection="0"/>
    <xf numFmtId="0" fontId="36" fillId="10" borderId="0" applyNumberFormat="0" applyBorder="0" applyAlignment="0" applyProtection="0"/>
    <xf numFmtId="0" fontId="36" fillId="11" borderId="0" applyNumberFormat="0" applyBorder="0" applyAlignment="0" applyProtection="0"/>
    <xf numFmtId="0" fontId="36" fillId="18" borderId="0" applyNumberFormat="0" applyBorder="0" applyAlignment="0" applyProtection="0"/>
    <xf numFmtId="0" fontId="36" fillId="19" borderId="0" applyNumberFormat="0" applyBorder="0" applyAlignment="0" applyProtection="0"/>
    <xf numFmtId="0" fontId="36" fillId="20" borderId="0" applyNumberFormat="0" applyBorder="0" applyAlignment="0" applyProtection="0"/>
    <xf numFmtId="184" fontId="37" fillId="0" borderId="0">
      <protection locked="0"/>
    </xf>
    <xf numFmtId="184" fontId="37" fillId="0" borderId="0">
      <protection locked="0"/>
    </xf>
    <xf numFmtId="184" fontId="37" fillId="0" borderId="0">
      <protection locked="0"/>
    </xf>
    <xf numFmtId="0" fontId="35" fillId="21" borderId="0" applyNumberFormat="0" applyBorder="0" applyAlignment="0" applyProtection="0"/>
    <xf numFmtId="0" fontId="35" fillId="22" borderId="0" applyNumberFormat="0" applyBorder="0" applyAlignment="0" applyProtection="0"/>
    <xf numFmtId="0" fontId="35" fillId="22" borderId="0" applyNumberFormat="0" applyBorder="0" applyAlignment="0" applyProtection="0"/>
    <xf numFmtId="0" fontId="35" fillId="23" borderId="0" applyNumberFormat="0" applyBorder="0" applyAlignment="0" applyProtection="0"/>
    <xf numFmtId="0" fontId="35" fillId="25" borderId="0" applyNumberFormat="0" applyBorder="0" applyAlignment="0" applyProtection="0"/>
    <xf numFmtId="0" fontId="35" fillId="26" borderId="0" applyNumberFormat="0" applyBorder="0" applyAlignment="0" applyProtection="0"/>
    <xf numFmtId="0" fontId="35" fillId="27" borderId="0" applyNumberFormat="0" applyBorder="0" applyAlignment="0" applyProtection="0"/>
    <xf numFmtId="0" fontId="35" fillId="28" borderId="0" applyNumberFormat="0" applyBorder="0" applyAlignment="0" applyProtection="0"/>
    <xf numFmtId="0" fontId="35" fillId="28" borderId="0" applyNumberFormat="0" applyBorder="0" applyAlignment="0" applyProtection="0"/>
    <xf numFmtId="0" fontId="35" fillId="26" borderId="0" applyNumberFormat="0" applyBorder="0" applyAlignment="0" applyProtection="0"/>
    <xf numFmtId="0" fontId="35" fillId="30" borderId="0" applyNumberFormat="0" applyBorder="0" applyAlignment="0" applyProtection="0"/>
    <xf numFmtId="0" fontId="35" fillId="27" borderId="0" applyNumberFormat="0" applyBorder="0" applyAlignment="0" applyProtection="0"/>
    <xf numFmtId="0" fontId="35" fillId="21" borderId="0" applyNumberFormat="0" applyBorder="0" applyAlignment="0" applyProtection="0"/>
    <xf numFmtId="0" fontId="35" fillId="22" borderId="0" applyNumberFormat="0" applyBorder="0" applyAlignment="0" applyProtection="0"/>
    <xf numFmtId="0" fontId="35" fillId="27" borderId="0" applyNumberFormat="0" applyBorder="0" applyAlignment="0" applyProtection="0"/>
    <xf numFmtId="0" fontId="35" fillId="27" borderId="0" applyNumberFormat="0" applyBorder="0" applyAlignment="0" applyProtection="0"/>
    <xf numFmtId="0" fontId="35" fillId="32" borderId="0" applyNumberFormat="0" applyBorder="0" applyAlignment="0" applyProtection="0"/>
    <xf numFmtId="0" fontId="35" fillId="33" borderId="0" applyNumberFormat="0" applyBorder="0" applyAlignment="0" applyProtection="0"/>
    <xf numFmtId="0" fontId="35" fillId="22" borderId="0" applyNumberFormat="0" applyBorder="0" applyAlignment="0" applyProtection="0"/>
    <xf numFmtId="0" fontId="35" fillId="23" borderId="0" applyNumberFormat="0" applyBorder="0" applyAlignment="0" applyProtection="0"/>
    <xf numFmtId="0" fontId="35" fillId="34" borderId="0" applyNumberFormat="0" applyBorder="0" applyAlignment="0" applyProtection="0"/>
    <xf numFmtId="0" fontId="35" fillId="26" borderId="0" applyNumberFormat="0" applyBorder="0" applyAlignment="0" applyProtection="0"/>
    <xf numFmtId="0" fontId="35" fillId="35" borderId="0" applyNumberFormat="0" applyBorder="0" applyAlignment="0" applyProtection="0"/>
    <xf numFmtId="0" fontId="35" fillId="35" borderId="0" applyNumberFormat="0" applyBorder="0" applyAlignment="0" applyProtection="0"/>
    <xf numFmtId="0" fontId="30" fillId="0" borderId="0" applyNumberFormat="0" applyFill="0" applyBorder="0" applyAlignment="0" applyProtection="0">
      <alignment vertical="top"/>
      <protection locked="0"/>
    </xf>
    <xf numFmtId="190" fontId="25" fillId="0" borderId="0" applyFont="0" applyFill="0" applyBorder="0" applyAlignment="0" applyProtection="0"/>
    <xf numFmtId="191" fontId="25" fillId="0" borderId="0" applyFont="0" applyFill="0" applyBorder="0" applyAlignment="0" applyProtection="0"/>
    <xf numFmtId="0" fontId="35" fillId="37" borderId="0" applyNumberFormat="0" applyBorder="0" applyAlignment="0" applyProtection="0"/>
    <xf numFmtId="0" fontId="35" fillId="19" borderId="5" applyNumberFormat="0" applyAlignment="0" applyProtection="0"/>
    <xf numFmtId="0" fontId="35" fillId="0" borderId="0" applyNumberFormat="0" applyFill="0" applyBorder="0" applyAlignment="0" applyProtection="0"/>
    <xf numFmtId="171" fontId="10" fillId="0" borderId="0" applyFill="0" applyBorder="0" applyAlignment="0" applyProtection="0"/>
    <xf numFmtId="0" fontId="35" fillId="38" borderId="0" applyNumberFormat="0" applyBorder="0" applyAlignment="0" applyProtection="0"/>
    <xf numFmtId="0" fontId="35" fillId="39" borderId="0" applyNumberFormat="0" applyBorder="0" applyAlignment="0" applyProtection="0"/>
    <xf numFmtId="0" fontId="35" fillId="40" borderId="0" applyNumberFormat="0" applyBorder="0" applyAlignment="0" applyProtection="0"/>
    <xf numFmtId="0" fontId="38" fillId="0" borderId="0" applyNumberFormat="0" applyFill="0" applyBorder="0" applyAlignment="0" applyProtection="0"/>
    <xf numFmtId="172" fontId="33" fillId="0" borderId="0">
      <protection locked="0"/>
    </xf>
    <xf numFmtId="172" fontId="33" fillId="0" borderId="0">
      <protection locked="0"/>
    </xf>
    <xf numFmtId="172" fontId="39" fillId="0" borderId="0">
      <protection locked="0"/>
    </xf>
    <xf numFmtId="172" fontId="33" fillId="0" borderId="0">
      <protection locked="0"/>
    </xf>
    <xf numFmtId="172" fontId="33" fillId="0" borderId="0">
      <protection locked="0"/>
    </xf>
    <xf numFmtId="172" fontId="33" fillId="0" borderId="0">
      <protection locked="0"/>
    </xf>
    <xf numFmtId="172" fontId="40" fillId="0" borderId="0">
      <protection locked="0"/>
    </xf>
    <xf numFmtId="0" fontId="35" fillId="30" borderId="0" applyNumberFormat="0" applyBorder="0" applyAlignment="0" applyProtection="0"/>
    <xf numFmtId="38" fontId="41" fillId="14" borderId="0" applyNumberFormat="0" applyBorder="0" applyAlignment="0" applyProtection="0"/>
    <xf numFmtId="0" fontId="42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35" fillId="0" borderId="6" applyNumberFormat="0" applyFill="0" applyAlignment="0" applyProtection="0"/>
    <xf numFmtId="0" fontId="35" fillId="0" borderId="0" applyNumberFormat="0" applyFill="0" applyBorder="0" applyAlignment="0" applyProtection="0"/>
    <xf numFmtId="184" fontId="37" fillId="0" borderId="0">
      <protection locked="0"/>
    </xf>
    <xf numFmtId="0" fontId="44" fillId="0" borderId="0"/>
    <xf numFmtId="184" fontId="45" fillId="0" borderId="0">
      <protection locked="0"/>
    </xf>
    <xf numFmtId="0" fontId="31" fillId="0" borderId="0" applyNumberFormat="0" applyFill="0" applyBorder="0" applyAlignment="0" applyProtection="0">
      <alignment vertical="top"/>
      <protection locked="0"/>
    </xf>
    <xf numFmtId="0" fontId="35" fillId="9" borderId="7" applyNumberFormat="0" applyAlignment="0" applyProtection="0"/>
    <xf numFmtId="10" fontId="41" fillId="16" borderId="2" applyNumberFormat="0" applyBorder="0" applyAlignment="0" applyProtection="0"/>
    <xf numFmtId="0" fontId="10" fillId="41" borderId="9" applyNumberFormat="0" applyFont="0" applyAlignment="0" applyProtection="0"/>
    <xf numFmtId="0" fontId="35" fillId="41" borderId="0" applyNumberFormat="0" applyBorder="0" applyAlignment="0" applyProtection="0"/>
    <xf numFmtId="0" fontId="10" fillId="26" borderId="10" applyNumberFormat="0" applyFont="0" applyAlignment="0" applyProtection="0"/>
    <xf numFmtId="192" fontId="25" fillId="0" borderId="0" applyFont="0" applyFill="0" applyBorder="0" applyAlignment="0" applyProtection="0"/>
    <xf numFmtId="193" fontId="25" fillId="0" borderId="0" applyFont="0" applyFill="0" applyBorder="0" applyAlignment="0" applyProtection="0"/>
    <xf numFmtId="192" fontId="25" fillId="0" borderId="0" applyFont="0" applyFill="0" applyBorder="0" applyAlignment="0" applyProtection="0"/>
    <xf numFmtId="193" fontId="25" fillId="0" borderId="0" applyFont="0" applyFill="0" applyBorder="0" applyAlignment="0" applyProtection="0"/>
    <xf numFmtId="184" fontId="37" fillId="0" borderId="0">
      <protection locked="0"/>
    </xf>
    <xf numFmtId="184" fontId="37" fillId="0" borderId="0">
      <protection locked="0"/>
    </xf>
    <xf numFmtId="184" fontId="37" fillId="0" borderId="0">
      <protection locked="0"/>
    </xf>
    <xf numFmtId="0" fontId="35" fillId="42" borderId="11" applyNumberFormat="0" applyAlignment="0" applyProtection="0"/>
    <xf numFmtId="10" fontId="10" fillId="0" borderId="0" applyFont="0" applyFill="0" applyBorder="0" applyAlignment="0" applyProtection="0"/>
    <xf numFmtId="0" fontId="25" fillId="0" borderId="0"/>
    <xf numFmtId="0" fontId="25" fillId="0" borderId="0" applyNumberFormat="0" applyFill="0" applyBorder="0" applyAlignment="0" applyProtection="0"/>
    <xf numFmtId="0" fontId="47" fillId="43" borderId="0">
      <alignment horizontal="left" vertical="top"/>
    </xf>
    <xf numFmtId="0" fontId="48" fillId="43" borderId="0">
      <alignment horizontal="center" vertical="center"/>
    </xf>
    <xf numFmtId="0" fontId="49" fillId="43" borderId="0">
      <alignment horizontal="center" vertical="top"/>
    </xf>
    <xf numFmtId="0" fontId="49" fillId="43" borderId="0">
      <alignment horizontal="center" vertical="top"/>
    </xf>
    <xf numFmtId="0" fontId="49" fillId="43" borderId="0">
      <alignment horizontal="center" vertical="top"/>
    </xf>
    <xf numFmtId="0" fontId="49" fillId="43" borderId="0">
      <alignment horizontal="left" vertical="top"/>
    </xf>
    <xf numFmtId="0" fontId="49" fillId="43" borderId="0">
      <alignment horizontal="right" vertical="center"/>
    </xf>
    <xf numFmtId="0" fontId="49" fillId="43" borderId="0">
      <alignment horizontal="right" vertical="center"/>
    </xf>
    <xf numFmtId="0" fontId="35" fillId="0" borderId="0" applyNumberFormat="0" applyFill="0" applyBorder="0" applyAlignment="0" applyProtection="0"/>
    <xf numFmtId="0" fontId="50" fillId="0" borderId="0"/>
    <xf numFmtId="0" fontId="51" fillId="0" borderId="0" applyNumberFormat="0" applyFill="0" applyBorder="0" applyAlignment="0" applyProtection="0"/>
    <xf numFmtId="0" fontId="10" fillId="0" borderId="12" applyNumberFormat="0" applyFont="0" applyFill="0" applyAlignment="0" applyProtection="0"/>
    <xf numFmtId="0" fontId="35" fillId="0" borderId="0" applyNumberFormat="0" applyFill="0" applyBorder="0" applyAlignment="0" applyProtection="0"/>
    <xf numFmtId="42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173" fontId="25" fillId="0" borderId="0" applyFont="0" applyFill="0" applyBorder="0" applyAlignment="0" applyProtection="0"/>
    <xf numFmtId="0" fontId="44" fillId="0" borderId="0">
      <alignment horizontal="center"/>
    </xf>
    <xf numFmtId="0" fontId="35" fillId="0" borderId="0"/>
    <xf numFmtId="0" fontId="35" fillId="0" borderId="0"/>
    <xf numFmtId="0" fontId="35" fillId="0" borderId="0"/>
    <xf numFmtId="0" fontId="52" fillId="0" borderId="0"/>
    <xf numFmtId="0" fontId="11" fillId="0" borderId="0"/>
    <xf numFmtId="0" fontId="35" fillId="0" borderId="0"/>
    <xf numFmtId="0" fontId="11" fillId="0" borderId="0"/>
    <xf numFmtId="0" fontId="11" fillId="0" borderId="0"/>
    <xf numFmtId="9" fontId="25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25" fillId="0" borderId="0" applyFont="0" applyFill="0" applyBorder="0" applyAlignment="0" applyProtection="0"/>
    <xf numFmtId="0" fontId="25" fillId="0" borderId="0"/>
    <xf numFmtId="0" fontId="53" fillId="0" borderId="0"/>
    <xf numFmtId="194" fontId="25" fillId="0" borderId="0" applyFont="0" applyFill="0" applyBorder="0" applyAlignment="0" applyProtection="0"/>
    <xf numFmtId="185" fontId="25" fillId="0" borderId="0" applyFont="0" applyFill="0" applyBorder="0" applyAlignment="0" applyProtection="0"/>
    <xf numFmtId="195" fontId="10" fillId="0" borderId="0" applyFont="0" applyFill="0" applyBorder="0" applyAlignment="0" applyProtection="0"/>
    <xf numFmtId="174" fontId="25" fillId="0" borderId="0" applyFont="0" applyFill="0" applyBorder="0" applyAlignment="0" applyProtection="0"/>
    <xf numFmtId="166" fontId="25" fillId="0" borderId="0" applyFont="0" applyFill="0" applyBorder="0" applyAlignment="0" applyProtection="0"/>
    <xf numFmtId="0" fontId="27" fillId="0" borderId="0">
      <protection locked="0"/>
    </xf>
    <xf numFmtId="0" fontId="54" fillId="0" borderId="0"/>
    <xf numFmtId="0" fontId="10" fillId="0" borderId="0" applyNumberFormat="0" applyFont="0" applyFill="0" applyBorder="0" applyAlignment="0" applyProtection="0">
      <alignment vertical="top"/>
    </xf>
    <xf numFmtId="174" fontId="10" fillId="0" borderId="0" applyFont="0" applyFill="0" applyBorder="0" applyAlignment="0" applyProtection="0"/>
    <xf numFmtId="0" fontId="55" fillId="0" borderId="0"/>
    <xf numFmtId="168" fontId="5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25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1" fillId="0" borderId="0"/>
    <xf numFmtId="0" fontId="11" fillId="0" borderId="0"/>
    <xf numFmtId="0" fontId="11" fillId="0" borderId="0"/>
    <xf numFmtId="0" fontId="3" fillId="0" borderId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1" fillId="0" borderId="0"/>
    <xf numFmtId="0" fontId="11" fillId="0" borderId="0"/>
    <xf numFmtId="0" fontId="11" fillId="0" borderId="0"/>
    <xf numFmtId="168" fontId="5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25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1" fillId="0" borderId="0"/>
    <xf numFmtId="0" fontId="11" fillId="0" borderId="0"/>
    <xf numFmtId="0" fontId="11" fillId="0" borderId="0"/>
    <xf numFmtId="0" fontId="11" fillId="0" borderId="0"/>
    <xf numFmtId="167" fontId="11" fillId="0" borderId="0" applyFont="0" applyFill="0" applyBorder="0" applyAlignment="0" applyProtection="0"/>
    <xf numFmtId="167" fontId="7" fillId="0" borderId="0" applyFont="0" applyFill="0" applyBorder="0" applyAlignment="0" applyProtection="0"/>
    <xf numFmtId="0" fontId="11" fillId="0" borderId="0"/>
    <xf numFmtId="0" fontId="56" fillId="0" borderId="0"/>
    <xf numFmtId="174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0" fontId="10" fillId="0" borderId="0" applyNumberFormat="0" applyFont="0" applyFill="0" applyBorder="0" applyAlignment="0" applyProtection="0">
      <alignment vertical="top"/>
    </xf>
    <xf numFmtId="0" fontId="25" fillId="0" borderId="0"/>
    <xf numFmtId="0" fontId="25" fillId="0" borderId="0"/>
    <xf numFmtId="0" fontId="1" fillId="0" borderId="0">
      <alignment vertical="top"/>
    </xf>
    <xf numFmtId="0" fontId="10" fillId="0" borderId="0" applyNumberFormat="0" applyFont="0" applyFill="0" applyBorder="0" applyAlignment="0" applyProtection="0">
      <alignment vertical="top"/>
    </xf>
    <xf numFmtId="9" fontId="10" fillId="0" borderId="0" applyFont="0" applyFill="0" applyBorder="0" applyAlignment="0" applyProtection="0"/>
    <xf numFmtId="176" fontId="6" fillId="0" borderId="0" applyFont="0" applyFill="0" applyBorder="0" applyAlignment="0" applyProtection="0"/>
    <xf numFmtId="177" fontId="6" fillId="0" borderId="0" applyFont="0" applyFill="0" applyBorder="0" applyAlignment="0" applyProtection="0"/>
    <xf numFmtId="179" fontId="6" fillId="0" borderId="0" applyFont="0" applyFill="0" applyBorder="0" applyAlignment="0" applyProtection="0"/>
    <xf numFmtId="0" fontId="36" fillId="24" borderId="0" applyNumberFormat="0" applyBorder="0" applyAlignment="0" applyProtection="0"/>
    <xf numFmtId="0" fontId="36" fillId="29" borderId="0" applyNumberFormat="0" applyBorder="0" applyAlignment="0" applyProtection="0"/>
    <xf numFmtId="0" fontId="36" fillId="31" borderId="0" applyNumberFormat="0" applyBorder="0" applyAlignment="0" applyProtection="0"/>
    <xf numFmtId="0" fontId="36" fillId="18" borderId="0" applyNumberFormat="0" applyBorder="0" applyAlignment="0" applyProtection="0"/>
    <xf numFmtId="0" fontId="36" fillId="19" borderId="0" applyNumberFormat="0" applyBorder="0" applyAlignment="0" applyProtection="0"/>
    <xf numFmtId="0" fontId="36" fillId="36" borderId="0" applyNumberFormat="0" applyBorder="0" applyAlignment="0" applyProtection="0"/>
    <xf numFmtId="0" fontId="58" fillId="4" borderId="0" applyNumberFormat="0" applyBorder="0" applyAlignment="0" applyProtection="0"/>
    <xf numFmtId="0" fontId="59" fillId="44" borderId="8" applyNumberFormat="0" applyAlignment="0" applyProtection="0"/>
    <xf numFmtId="0" fontId="60" fillId="45" borderId="13" applyNumberFormat="0" applyAlignment="0" applyProtection="0"/>
    <xf numFmtId="167" fontId="61" fillId="0" borderId="0" applyFont="0" applyFill="0" applyBorder="0" applyAlignment="0" applyProtection="0"/>
    <xf numFmtId="3" fontId="10" fillId="0" borderId="0" applyFont="0" applyFill="0" applyBorder="0" applyAlignment="0" applyProtection="0"/>
    <xf numFmtId="0" fontId="57" fillId="0" borderId="0" applyNumberFormat="0" applyFont="0" applyFill="0" applyBorder="0" applyAlignment="0"/>
    <xf numFmtId="183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197" fontId="7" fillId="0" borderId="0" applyFont="0" applyFill="0" applyBorder="0" applyAlignment="0" applyProtection="0"/>
    <xf numFmtId="198" fontId="62" fillId="0" borderId="0"/>
    <xf numFmtId="2" fontId="10" fillId="0" borderId="0" applyFont="0" applyFill="0" applyBorder="0" applyAlignment="0" applyProtection="0"/>
    <xf numFmtId="0" fontId="63" fillId="5" borderId="0" applyNumberFormat="0" applyBorder="0" applyAlignment="0" applyProtection="0"/>
    <xf numFmtId="0" fontId="64" fillId="0" borderId="14" applyNumberFormat="0" applyFill="0" applyAlignment="0" applyProtection="0"/>
    <xf numFmtId="0" fontId="64" fillId="0" borderId="0" applyNumberFormat="0" applyFill="0" applyBorder="0" applyAlignment="0" applyProtection="0"/>
    <xf numFmtId="164" fontId="6" fillId="0" borderId="0" applyFont="0" applyFill="0" applyBorder="0" applyAlignment="0" applyProtection="0"/>
    <xf numFmtId="0" fontId="46" fillId="8" borderId="8" applyNumberFormat="0" applyAlignment="0" applyProtection="0"/>
    <xf numFmtId="0" fontId="65" fillId="0" borderId="15" applyNumberFormat="0" applyFill="0" applyAlignment="0" applyProtection="0"/>
    <xf numFmtId="168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42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66" fillId="46" borderId="0" applyNumberFormat="0" applyBorder="0" applyAlignment="0" applyProtection="0"/>
    <xf numFmtId="0" fontId="24" fillId="0" borderId="0"/>
    <xf numFmtId="0" fontId="25" fillId="47" borderId="10" applyNumberFormat="0" applyFont="0" applyAlignment="0" applyProtection="0"/>
    <xf numFmtId="0" fontId="67" fillId="44" borderId="16" applyNumberFormat="0" applyAlignment="0" applyProtection="0"/>
    <xf numFmtId="199" fontId="6" fillId="0" borderId="0" applyFont="0" applyFill="0" applyBorder="0" applyAlignment="0" applyProtection="0"/>
    <xf numFmtId="0" fontId="68" fillId="0" borderId="0" applyNumberFormat="0" applyFill="0" applyBorder="0" applyAlignment="0" applyProtection="0"/>
    <xf numFmtId="0" fontId="11" fillId="0" borderId="0"/>
    <xf numFmtId="0" fontId="11" fillId="0" borderId="0"/>
    <xf numFmtId="0" fontId="35" fillId="0" borderId="0"/>
    <xf numFmtId="0" fontId="61" fillId="0" borderId="0"/>
    <xf numFmtId="0" fontId="11" fillId="0" borderId="0"/>
    <xf numFmtId="0" fontId="11" fillId="0" borderId="0"/>
    <xf numFmtId="0" fontId="10" fillId="0" borderId="0"/>
    <xf numFmtId="0" fontId="61" fillId="0" borderId="0"/>
    <xf numFmtId="0" fontId="61" fillId="0" borderId="0"/>
    <xf numFmtId="0" fontId="25" fillId="0" borderId="0"/>
    <xf numFmtId="0" fontId="10" fillId="0" borderId="0"/>
    <xf numFmtId="0" fontId="25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25" fillId="0" borderId="0"/>
    <xf numFmtId="0" fontId="25" fillId="0" borderId="0"/>
    <xf numFmtId="0" fontId="10" fillId="0" borderId="0"/>
    <xf numFmtId="0" fontId="10" fillId="0" borderId="0"/>
    <xf numFmtId="0" fontId="10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25" fillId="0" borderId="0"/>
    <xf numFmtId="0" fontId="25" fillId="0" borderId="0"/>
    <xf numFmtId="0" fontId="61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25" fillId="0" borderId="0"/>
    <xf numFmtId="0" fontId="25" fillId="0" borderId="0"/>
    <xf numFmtId="0" fontId="10" fillId="0" borderId="0"/>
    <xf numFmtId="0" fontId="10" fillId="0" borderId="0"/>
    <xf numFmtId="0" fontId="1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2" borderId="1" applyNumberFormat="0" applyFont="0" applyAlignment="0" applyProtection="0"/>
    <xf numFmtId="0" fontId="11" fillId="2" borderId="1" applyNumberFormat="0" applyFont="0" applyAlignment="0" applyProtection="0"/>
    <xf numFmtId="0" fontId="11" fillId="2" borderId="1" applyNumberFormat="0" applyFont="0" applyAlignment="0" applyProtection="0"/>
    <xf numFmtId="0" fontId="11" fillId="2" borderId="1" applyNumberFormat="0" applyFont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0" fillId="0" borderId="0" applyFont="0" applyFill="0" applyBorder="0" applyAlignment="0" applyProtection="0"/>
    <xf numFmtId="174" fontId="25" fillId="0" borderId="0" applyFont="0" applyFill="0" applyBorder="0" applyAlignment="0" applyProtection="0"/>
    <xf numFmtId="174" fontId="11" fillId="0" borderId="0" applyFont="0" applyFill="0" applyBorder="0" applyAlignment="0" applyProtection="0"/>
    <xf numFmtId="174" fontId="11" fillId="0" borderId="0" applyFont="0" applyFill="0" applyBorder="0" applyAlignment="0" applyProtection="0"/>
    <xf numFmtId="174" fontId="25" fillId="0" borderId="0" applyFont="0" applyFill="0" applyBorder="0" applyAlignment="0" applyProtection="0"/>
    <xf numFmtId="167" fontId="69" fillId="0" borderId="0" applyFont="0" applyFill="0" applyBorder="0" applyAlignment="0" applyProtection="0"/>
    <xf numFmtId="174" fontId="10" fillId="0" borderId="0" applyFont="0" applyFill="0" applyBorder="0" applyAlignment="0" applyProtection="0"/>
    <xf numFmtId="174" fontId="11" fillId="0" borderId="0" applyFont="0" applyFill="0" applyBorder="0" applyAlignment="0" applyProtection="0"/>
    <xf numFmtId="174" fontId="25" fillId="0" borderId="0" applyFont="0" applyFill="0" applyBorder="0" applyAlignment="0" applyProtection="0"/>
    <xf numFmtId="174" fontId="25" fillId="0" borderId="0" applyFont="0" applyFill="0" applyBorder="0" applyAlignment="0" applyProtection="0"/>
    <xf numFmtId="200" fontId="69" fillId="0" borderId="0" applyFont="0" applyFill="0" applyBorder="0" applyAlignment="0" applyProtection="0"/>
    <xf numFmtId="174" fontId="25" fillId="0" borderId="0" applyFont="0" applyFill="0" applyBorder="0" applyAlignment="0" applyProtection="0"/>
    <xf numFmtId="174" fontId="25" fillId="0" borderId="0" applyFont="0" applyFill="0" applyBorder="0" applyAlignment="0" applyProtection="0"/>
    <xf numFmtId="174" fontId="25" fillId="0" borderId="0" applyFont="0" applyFill="0" applyBorder="0" applyAlignment="0" applyProtection="0"/>
    <xf numFmtId="174" fontId="25" fillId="0" borderId="0" applyFont="0" applyFill="0" applyBorder="0" applyAlignment="0" applyProtection="0"/>
    <xf numFmtId="174" fontId="25" fillId="0" borderId="0" applyFont="0" applyFill="0" applyBorder="0" applyAlignment="0" applyProtection="0"/>
    <xf numFmtId="174" fontId="25" fillId="0" borderId="0" applyFont="0" applyFill="0" applyBorder="0" applyAlignment="0" applyProtection="0"/>
    <xf numFmtId="200" fontId="69" fillId="0" borderId="0" applyFont="0" applyFill="0" applyBorder="0" applyAlignment="0" applyProtection="0"/>
    <xf numFmtId="200" fontId="69" fillId="0" borderId="0" applyFont="0" applyFill="0" applyBorder="0" applyAlignment="0" applyProtection="0"/>
    <xf numFmtId="201" fontId="69" fillId="0" borderId="0" applyFont="0" applyFill="0" applyBorder="0" applyAlignment="0" applyProtection="0"/>
    <xf numFmtId="165" fontId="69" fillId="0" borderId="0" applyFont="0" applyFill="0" applyBorder="0" applyAlignment="0" applyProtection="0"/>
    <xf numFmtId="174" fontId="25" fillId="0" borderId="0" applyFont="0" applyFill="0" applyBorder="0" applyAlignment="0" applyProtection="0"/>
    <xf numFmtId="174" fontId="25" fillId="0" borderId="0" applyFont="0" applyFill="0" applyBorder="0" applyAlignment="0" applyProtection="0"/>
    <xf numFmtId="200" fontId="69" fillId="0" borderId="0" applyFont="0" applyFill="0" applyBorder="0" applyAlignment="0" applyProtection="0"/>
    <xf numFmtId="200" fontId="69" fillId="0" borderId="0" applyFont="0" applyFill="0" applyBorder="0" applyAlignment="0" applyProtection="0"/>
    <xf numFmtId="200" fontId="69" fillId="0" borderId="0" applyFont="0" applyFill="0" applyBorder="0" applyAlignment="0" applyProtection="0"/>
    <xf numFmtId="201" fontId="69" fillId="0" borderId="0" applyFont="0" applyFill="0" applyBorder="0" applyAlignment="0" applyProtection="0"/>
    <xf numFmtId="165" fontId="69" fillId="0" borderId="0" applyFont="0" applyFill="0" applyBorder="0" applyAlignment="0" applyProtection="0"/>
    <xf numFmtId="164" fontId="25" fillId="0" borderId="0" applyFont="0" applyFill="0" applyBorder="0" applyAlignment="0" applyProtection="0"/>
    <xf numFmtId="174" fontId="11" fillId="0" borderId="0" applyFont="0" applyFill="0" applyBorder="0" applyAlignment="0" applyProtection="0"/>
    <xf numFmtId="174" fontId="11" fillId="0" borderId="0" applyFont="0" applyFill="0" applyBorder="0" applyAlignment="0" applyProtection="0"/>
    <xf numFmtId="174" fontId="11" fillId="0" borderId="0" applyFont="0" applyFill="0" applyBorder="0" applyAlignment="0" applyProtection="0"/>
    <xf numFmtId="174" fontId="11" fillId="0" borderId="0" applyFont="0" applyFill="0" applyBorder="0" applyAlignment="0" applyProtection="0"/>
    <xf numFmtId="164" fontId="25" fillId="0" borderId="0" applyFont="0" applyFill="0" applyBorder="0" applyAlignment="0" applyProtection="0"/>
    <xf numFmtId="164" fontId="25" fillId="0" borderId="0" applyFont="0" applyFill="0" applyBorder="0" applyAlignment="0" applyProtection="0"/>
    <xf numFmtId="174" fontId="11" fillId="0" borderId="0" applyFont="0" applyFill="0" applyBorder="0" applyAlignment="0" applyProtection="0"/>
    <xf numFmtId="174" fontId="11" fillId="0" borderId="0" applyFont="0" applyFill="0" applyBorder="0" applyAlignment="0" applyProtection="0"/>
    <xf numFmtId="174" fontId="11" fillId="0" borderId="0" applyFont="0" applyFill="0" applyBorder="0" applyAlignment="0" applyProtection="0"/>
    <xf numFmtId="174" fontId="11" fillId="0" borderId="0" applyFont="0" applyFill="0" applyBorder="0" applyAlignment="0" applyProtection="0"/>
    <xf numFmtId="164" fontId="25" fillId="0" borderId="0" applyFont="0" applyFill="0" applyBorder="0" applyAlignment="0" applyProtection="0"/>
    <xf numFmtId="174" fontId="11" fillId="0" borderId="0" applyFont="0" applyFill="0" applyBorder="0" applyAlignment="0" applyProtection="0"/>
    <xf numFmtId="174" fontId="11" fillId="0" borderId="0" applyFont="0" applyFill="0" applyBorder="0" applyAlignment="0" applyProtection="0"/>
    <xf numFmtId="174" fontId="11" fillId="0" borderId="0" applyFont="0" applyFill="0" applyBorder="0" applyAlignment="0" applyProtection="0"/>
    <xf numFmtId="174" fontId="11" fillId="0" borderId="0" applyFont="0" applyFill="0" applyBorder="0" applyAlignment="0" applyProtection="0"/>
    <xf numFmtId="174" fontId="11" fillId="0" borderId="0" applyFont="0" applyFill="0" applyBorder="0" applyAlignment="0" applyProtection="0"/>
    <xf numFmtId="174" fontId="11" fillId="0" borderId="0" applyFont="0" applyFill="0" applyBorder="0" applyAlignment="0" applyProtection="0"/>
    <xf numFmtId="174" fontId="11" fillId="0" borderId="0" applyFont="0" applyFill="0" applyBorder="0" applyAlignment="0" applyProtection="0"/>
    <xf numFmtId="174" fontId="11" fillId="0" borderId="0" applyFont="0" applyFill="0" applyBorder="0" applyAlignment="0" applyProtection="0"/>
    <xf numFmtId="174" fontId="11" fillId="0" borderId="0" applyFont="0" applyFill="0" applyBorder="0" applyAlignment="0" applyProtection="0"/>
    <xf numFmtId="174" fontId="11" fillId="0" borderId="0" applyFont="0" applyFill="0" applyBorder="0" applyAlignment="0" applyProtection="0"/>
    <xf numFmtId="174" fontId="11" fillId="0" borderId="0" applyFont="0" applyFill="0" applyBorder="0" applyAlignment="0" applyProtection="0"/>
    <xf numFmtId="174" fontId="11" fillId="0" borderId="0" applyFont="0" applyFill="0" applyBorder="0" applyAlignment="0" applyProtection="0"/>
    <xf numFmtId="174" fontId="11" fillId="0" borderId="0" applyFont="0" applyFill="0" applyBorder="0" applyAlignment="0" applyProtection="0"/>
    <xf numFmtId="174" fontId="11" fillId="0" borderId="0" applyFont="0" applyFill="0" applyBorder="0" applyAlignment="0" applyProtection="0"/>
    <xf numFmtId="174" fontId="11" fillId="0" borderId="0" applyFont="0" applyFill="0" applyBorder="0" applyAlignment="0" applyProtection="0"/>
    <xf numFmtId="174" fontId="11" fillId="0" borderId="0" applyFont="0" applyFill="0" applyBorder="0" applyAlignment="0" applyProtection="0"/>
    <xf numFmtId="174" fontId="11" fillId="0" borderId="0" applyFont="0" applyFill="0" applyBorder="0" applyAlignment="0" applyProtection="0"/>
    <xf numFmtId="174" fontId="11" fillId="0" borderId="0" applyFont="0" applyFill="0" applyBorder="0" applyAlignment="0" applyProtection="0"/>
    <xf numFmtId="174" fontId="11" fillId="0" borderId="0" applyFont="0" applyFill="0" applyBorder="0" applyAlignment="0" applyProtection="0"/>
    <xf numFmtId="187" fontId="70" fillId="0" borderId="0">
      <protection locked="0"/>
    </xf>
    <xf numFmtId="184" fontId="71" fillId="0" borderId="0">
      <protection locked="0"/>
    </xf>
    <xf numFmtId="188" fontId="70" fillId="0" borderId="0">
      <protection locked="0"/>
    </xf>
    <xf numFmtId="184" fontId="71" fillId="0" borderId="0">
      <protection locked="0"/>
    </xf>
    <xf numFmtId="203" fontId="70" fillId="0" borderId="0">
      <protection locked="0"/>
    </xf>
    <xf numFmtId="184" fontId="71" fillId="0" borderId="0">
      <protection locked="0"/>
    </xf>
    <xf numFmtId="184" fontId="72" fillId="0" borderId="0">
      <protection locked="0"/>
    </xf>
    <xf numFmtId="184" fontId="73" fillId="0" borderId="0">
      <protection locked="0"/>
    </xf>
    <xf numFmtId="184" fontId="73" fillId="0" borderId="0">
      <protection locked="0"/>
    </xf>
    <xf numFmtId="184" fontId="73" fillId="0" borderId="0">
      <protection locked="0"/>
    </xf>
    <xf numFmtId="184" fontId="73" fillId="0" borderId="0">
      <protection locked="0"/>
    </xf>
    <xf numFmtId="184" fontId="73" fillId="0" borderId="0">
      <protection locked="0"/>
    </xf>
    <xf numFmtId="0" fontId="74" fillId="0" borderId="4">
      <protection locked="0"/>
    </xf>
    <xf numFmtId="0" fontId="25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203" fontId="32" fillId="0" borderId="0">
      <protection locked="0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25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184" fontId="71" fillId="0" borderId="0">
      <protection locked="0"/>
    </xf>
    <xf numFmtId="0" fontId="53" fillId="0" borderId="0"/>
    <xf numFmtId="0" fontId="53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25" fillId="0" borderId="0"/>
    <xf numFmtId="0" fontId="53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184" fontId="71" fillId="0" borderId="0">
      <protection locked="0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203" fontId="32" fillId="0" borderId="0">
      <protection locked="0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25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25" fillId="0" borderId="0"/>
    <xf numFmtId="184" fontId="71" fillId="0" borderId="0">
      <protection locked="0"/>
    </xf>
    <xf numFmtId="0" fontId="25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53" fillId="0" borderId="0"/>
    <xf numFmtId="184" fontId="71" fillId="0" borderId="0">
      <protection locked="0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184" fontId="33" fillId="0" borderId="0">
      <protection locked="0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203" fontId="32" fillId="0" borderId="0">
      <protection locked="0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53" fillId="0" borderId="0"/>
    <xf numFmtId="184" fontId="71" fillId="0" borderId="0">
      <protection locked="0"/>
    </xf>
    <xf numFmtId="0" fontId="53" fillId="0" borderId="0"/>
    <xf numFmtId="184" fontId="33" fillId="0" borderId="0">
      <protection locked="0"/>
    </xf>
    <xf numFmtId="184" fontId="33" fillId="0" borderId="0">
      <protection locked="0"/>
    </xf>
    <xf numFmtId="184" fontId="71" fillId="0" borderId="0">
      <protection locked="0"/>
    </xf>
    <xf numFmtId="184" fontId="71" fillId="0" borderId="0">
      <protection locked="0"/>
    </xf>
    <xf numFmtId="184" fontId="33" fillId="0" borderId="0">
      <protection locked="0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184" fontId="33" fillId="0" borderId="0">
      <protection locked="0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189" fontId="32" fillId="0" borderId="0">
      <protection locked="0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53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189" fontId="32" fillId="0" borderId="0">
      <protection locked="0"/>
    </xf>
    <xf numFmtId="184" fontId="71" fillId="0" borderId="0">
      <protection locked="0"/>
    </xf>
    <xf numFmtId="0" fontId="53" fillId="0" borderId="0"/>
    <xf numFmtId="0" fontId="10" fillId="0" borderId="0"/>
    <xf numFmtId="0" fontId="10" fillId="0" borderId="0"/>
    <xf numFmtId="0" fontId="10" fillId="0" borderId="0"/>
    <xf numFmtId="0" fontId="25" fillId="0" borderId="0"/>
    <xf numFmtId="184" fontId="33" fillId="0" borderId="0">
      <protection locked="0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74" fillId="0" borderId="0">
      <protection locked="0"/>
    </xf>
    <xf numFmtId="0" fontId="74" fillId="0" borderId="0">
      <protection locked="0"/>
    </xf>
    <xf numFmtId="0" fontId="27" fillId="0" borderId="0">
      <protection locked="0"/>
    </xf>
    <xf numFmtId="0" fontId="74" fillId="0" borderId="0">
      <protection locked="0"/>
    </xf>
    <xf numFmtId="184" fontId="33" fillId="0" borderId="0">
      <protection locked="0"/>
    </xf>
    <xf numFmtId="0" fontId="25" fillId="0" borderId="0"/>
    <xf numFmtId="0" fontId="53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25" fillId="0" borderId="0"/>
    <xf numFmtId="204" fontId="74" fillId="0" borderId="4">
      <protection locked="0"/>
    </xf>
    <xf numFmtId="0" fontId="74" fillId="0" borderId="0">
      <protection locked="0"/>
    </xf>
    <xf numFmtId="0" fontId="74" fillId="0" borderId="0">
      <protection locked="0"/>
    </xf>
    <xf numFmtId="0" fontId="71" fillId="0" borderId="0">
      <protection locked="0"/>
    </xf>
    <xf numFmtId="0" fontId="71" fillId="0" borderId="0">
      <protection locked="0"/>
    </xf>
    <xf numFmtId="4" fontId="74" fillId="0" borderId="0">
      <protection locked="0"/>
    </xf>
    <xf numFmtId="203" fontId="74" fillId="0" borderId="0">
      <protection locked="0"/>
    </xf>
    <xf numFmtId="0" fontId="71" fillId="0" borderId="0">
      <protection locked="0"/>
    </xf>
    <xf numFmtId="172" fontId="71" fillId="0" borderId="0">
      <protection locked="0"/>
    </xf>
    <xf numFmtId="0" fontId="75" fillId="0" borderId="0">
      <protection locked="0"/>
    </xf>
    <xf numFmtId="0" fontId="75" fillId="0" borderId="0">
      <protection locked="0"/>
    </xf>
    <xf numFmtId="0" fontId="71" fillId="0" borderId="4">
      <protection locked="0"/>
    </xf>
    <xf numFmtId="184" fontId="76" fillId="0" borderId="0">
      <protection locked="0"/>
    </xf>
    <xf numFmtId="184" fontId="75" fillId="0" borderId="0">
      <protection locked="0"/>
    </xf>
    <xf numFmtId="184" fontId="77" fillId="0" borderId="0">
      <protection locked="0"/>
    </xf>
    <xf numFmtId="184" fontId="75" fillId="0" borderId="0">
      <protection locked="0"/>
    </xf>
    <xf numFmtId="0" fontId="78" fillId="3" borderId="0" applyNumberFormat="0" applyBorder="0" applyAlignment="0" applyProtection="0"/>
    <xf numFmtId="0" fontId="78" fillId="3" borderId="0" applyNumberFormat="0" applyBorder="0" applyAlignment="0" applyProtection="0"/>
    <xf numFmtId="0" fontId="78" fillId="4" borderId="0" applyNumberFormat="0" applyBorder="0" applyAlignment="0" applyProtection="0"/>
    <xf numFmtId="0" fontId="78" fillId="4" borderId="0" applyNumberFormat="0" applyBorder="0" applyAlignment="0" applyProtection="0"/>
    <xf numFmtId="0" fontId="78" fillId="5" borderId="0" applyNumberFormat="0" applyBorder="0" applyAlignment="0" applyProtection="0"/>
    <xf numFmtId="0" fontId="78" fillId="5" borderId="0" applyNumberFormat="0" applyBorder="0" applyAlignment="0" applyProtection="0"/>
    <xf numFmtId="0" fontId="78" fillId="6" borderId="0" applyNumberFormat="0" applyBorder="0" applyAlignment="0" applyProtection="0"/>
    <xf numFmtId="0" fontId="78" fillId="6" borderId="0" applyNumberFormat="0" applyBorder="0" applyAlignment="0" applyProtection="0"/>
    <xf numFmtId="0" fontId="78" fillId="7" borderId="0" applyNumberFormat="0" applyBorder="0" applyAlignment="0" applyProtection="0"/>
    <xf numFmtId="0" fontId="78" fillId="7" borderId="0" applyNumberFormat="0" applyBorder="0" applyAlignment="0" applyProtection="0"/>
    <xf numFmtId="0" fontId="78" fillId="8" borderId="0" applyNumberFormat="0" applyBorder="0" applyAlignment="0" applyProtection="0"/>
    <xf numFmtId="0" fontId="78" fillId="8" borderId="0" applyNumberFormat="0" applyBorder="0" applyAlignment="0" applyProtection="0"/>
    <xf numFmtId="0" fontId="78" fillId="9" borderId="0" applyNumberFormat="0" applyBorder="0" applyAlignment="0" applyProtection="0"/>
    <xf numFmtId="0" fontId="78" fillId="9" borderId="0" applyNumberFormat="0" applyBorder="0" applyAlignment="0" applyProtection="0"/>
    <xf numFmtId="0" fontId="78" fillId="10" borderId="0" applyNumberFormat="0" applyBorder="0" applyAlignment="0" applyProtection="0"/>
    <xf numFmtId="0" fontId="78" fillId="10" borderId="0" applyNumberFormat="0" applyBorder="0" applyAlignment="0" applyProtection="0"/>
    <xf numFmtId="0" fontId="78" fillId="11" borderId="0" applyNumberFormat="0" applyBorder="0" applyAlignment="0" applyProtection="0"/>
    <xf numFmtId="0" fontId="78" fillId="11" borderId="0" applyNumberFormat="0" applyBorder="0" applyAlignment="0" applyProtection="0"/>
    <xf numFmtId="0" fontId="78" fillId="6" borderId="0" applyNumberFormat="0" applyBorder="0" applyAlignment="0" applyProtection="0"/>
    <xf numFmtId="0" fontId="78" fillId="6" borderId="0" applyNumberFormat="0" applyBorder="0" applyAlignment="0" applyProtection="0"/>
    <xf numFmtId="0" fontId="78" fillId="9" borderId="0" applyNumberFormat="0" applyBorder="0" applyAlignment="0" applyProtection="0"/>
    <xf numFmtId="0" fontId="78" fillId="9" borderId="0" applyNumberFormat="0" applyBorder="0" applyAlignment="0" applyProtection="0"/>
    <xf numFmtId="0" fontId="78" fillId="12" borderId="0" applyNumberFormat="0" applyBorder="0" applyAlignment="0" applyProtection="0"/>
    <xf numFmtId="0" fontId="78" fillId="12" borderId="0" applyNumberFormat="0" applyBorder="0" applyAlignment="0" applyProtection="0"/>
    <xf numFmtId="0" fontId="79" fillId="17" borderId="0" applyNumberFormat="0" applyBorder="0" applyAlignment="0" applyProtection="0"/>
    <xf numFmtId="0" fontId="79" fillId="17" borderId="0" applyNumberFormat="0" applyBorder="0" applyAlignment="0" applyProtection="0"/>
    <xf numFmtId="0" fontId="79" fillId="10" borderId="0" applyNumberFormat="0" applyBorder="0" applyAlignment="0" applyProtection="0"/>
    <xf numFmtId="0" fontId="79" fillId="10" borderId="0" applyNumberFormat="0" applyBorder="0" applyAlignment="0" applyProtection="0"/>
    <xf numFmtId="0" fontId="79" fillId="11" borderId="0" applyNumberFormat="0" applyBorder="0" applyAlignment="0" applyProtection="0"/>
    <xf numFmtId="0" fontId="79" fillId="11" borderId="0" applyNumberFormat="0" applyBorder="0" applyAlignment="0" applyProtection="0"/>
    <xf numFmtId="0" fontId="79" fillId="18" borderId="0" applyNumberFormat="0" applyBorder="0" applyAlignment="0" applyProtection="0"/>
    <xf numFmtId="0" fontId="79" fillId="18" borderId="0" applyNumberFormat="0" applyBorder="0" applyAlignment="0" applyProtection="0"/>
    <xf numFmtId="0" fontId="79" fillId="19" borderId="0" applyNumberFormat="0" applyBorder="0" applyAlignment="0" applyProtection="0"/>
    <xf numFmtId="0" fontId="79" fillId="19" borderId="0" applyNumberFormat="0" applyBorder="0" applyAlignment="0" applyProtection="0"/>
    <xf numFmtId="0" fontId="79" fillId="20" borderId="0" applyNumberFormat="0" applyBorder="0" applyAlignment="0" applyProtection="0"/>
    <xf numFmtId="0" fontId="79" fillId="20" borderId="0" applyNumberFormat="0" applyBorder="0" applyAlignment="0" applyProtection="0"/>
    <xf numFmtId="184" fontId="80" fillId="0" borderId="0">
      <protection locked="0"/>
    </xf>
    <xf numFmtId="184" fontId="80" fillId="0" borderId="0">
      <protection locked="0"/>
    </xf>
    <xf numFmtId="184" fontId="81" fillId="0" borderId="0">
      <protection locked="0"/>
    </xf>
    <xf numFmtId="184" fontId="81" fillId="0" borderId="0">
      <protection locked="0"/>
    </xf>
    <xf numFmtId="184" fontId="81" fillId="0" borderId="0">
      <protection locked="0"/>
    </xf>
    <xf numFmtId="172" fontId="71" fillId="0" borderId="0">
      <protection locked="0"/>
    </xf>
    <xf numFmtId="172" fontId="71" fillId="0" borderId="0">
      <protection locked="0"/>
    </xf>
    <xf numFmtId="172" fontId="82" fillId="0" borderId="0">
      <protection locked="0"/>
    </xf>
    <xf numFmtId="172" fontId="71" fillId="0" borderId="0">
      <protection locked="0"/>
    </xf>
    <xf numFmtId="172" fontId="71" fillId="0" borderId="0">
      <protection locked="0"/>
    </xf>
    <xf numFmtId="172" fontId="71" fillId="0" borderId="0">
      <protection locked="0"/>
    </xf>
    <xf numFmtId="172" fontId="83" fillId="0" borderId="0">
      <protection locked="0"/>
    </xf>
    <xf numFmtId="184" fontId="80" fillId="0" borderId="0">
      <protection locked="0"/>
    </xf>
    <xf numFmtId="184" fontId="84" fillId="0" borderId="0">
      <protection locked="0"/>
    </xf>
    <xf numFmtId="184" fontId="85" fillId="0" borderId="0">
      <protection locked="0"/>
    </xf>
    <xf numFmtId="184" fontId="81" fillId="0" borderId="0">
      <protection locked="0"/>
    </xf>
    <xf numFmtId="168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42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184" fontId="80" fillId="0" borderId="0">
      <protection locked="0"/>
    </xf>
    <xf numFmtId="184" fontId="81" fillId="0" borderId="0">
      <protection locked="0"/>
    </xf>
    <xf numFmtId="184" fontId="80" fillId="0" borderId="0">
      <protection locked="0"/>
    </xf>
    <xf numFmtId="184" fontId="81" fillId="0" borderId="0">
      <protection locked="0"/>
    </xf>
    <xf numFmtId="184" fontId="80" fillId="0" borderId="0">
      <protection locked="0"/>
    </xf>
    <xf numFmtId="184" fontId="81" fillId="0" borderId="0">
      <protection locked="0"/>
    </xf>
    <xf numFmtId="184" fontId="80" fillId="0" borderId="0">
      <protection locked="0"/>
    </xf>
    <xf numFmtId="184" fontId="81" fillId="0" borderId="0">
      <protection locked="0"/>
    </xf>
    <xf numFmtId="184" fontId="80" fillId="0" borderId="0">
      <protection locked="0"/>
    </xf>
    <xf numFmtId="184" fontId="81" fillId="0" borderId="0">
      <protection locked="0"/>
    </xf>
    <xf numFmtId="184" fontId="80" fillId="0" borderId="0">
      <protection locked="0"/>
    </xf>
    <xf numFmtId="184" fontId="81" fillId="0" borderId="0">
      <protection locked="0"/>
    </xf>
    <xf numFmtId="184" fontId="80" fillId="0" borderId="0">
      <protection locked="0"/>
    </xf>
    <xf numFmtId="184" fontId="81" fillId="0" borderId="0">
      <protection locked="0"/>
    </xf>
    <xf numFmtId="184" fontId="80" fillId="0" borderId="0">
      <protection locked="0"/>
    </xf>
    <xf numFmtId="184" fontId="81" fillId="0" borderId="0">
      <protection locked="0"/>
    </xf>
    <xf numFmtId="184" fontId="80" fillId="0" borderId="0">
      <protection locked="0"/>
    </xf>
    <xf numFmtId="184" fontId="81" fillId="0" borderId="0">
      <protection locked="0"/>
    </xf>
    <xf numFmtId="184" fontId="37" fillId="0" borderId="0">
      <protection locked="0"/>
    </xf>
    <xf numFmtId="184" fontId="86" fillId="0" borderId="0">
      <protection locked="0"/>
    </xf>
    <xf numFmtId="184" fontId="80" fillId="0" borderId="0">
      <protection locked="0"/>
    </xf>
    <xf numFmtId="184" fontId="81" fillId="0" borderId="0">
      <protection locked="0"/>
    </xf>
    <xf numFmtId="184" fontId="80" fillId="0" borderId="0">
      <protection locked="0"/>
    </xf>
    <xf numFmtId="184" fontId="81" fillId="0" borderId="0">
      <protection locked="0"/>
    </xf>
    <xf numFmtId="184" fontId="80" fillId="0" borderId="0">
      <protection locked="0"/>
    </xf>
    <xf numFmtId="184" fontId="81" fillId="0" borderId="0">
      <protection locked="0"/>
    </xf>
    <xf numFmtId="184" fontId="37" fillId="0" borderId="0">
      <protection locked="0"/>
    </xf>
    <xf numFmtId="184" fontId="86" fillId="0" borderId="0">
      <protection locked="0"/>
    </xf>
    <xf numFmtId="184" fontId="37" fillId="0" borderId="0">
      <protection locked="0"/>
    </xf>
    <xf numFmtId="184" fontId="86" fillId="0" borderId="0">
      <protection locked="0"/>
    </xf>
    <xf numFmtId="184" fontId="37" fillId="0" borderId="0">
      <protection locked="0"/>
    </xf>
    <xf numFmtId="184" fontId="86" fillId="0" borderId="0">
      <protection locked="0"/>
    </xf>
    <xf numFmtId="184" fontId="80" fillId="0" borderId="0">
      <protection locked="0"/>
    </xf>
    <xf numFmtId="184" fontId="81" fillId="0" borderId="0">
      <protection locked="0"/>
    </xf>
    <xf numFmtId="184" fontId="80" fillId="0" borderId="0">
      <protection locked="0"/>
    </xf>
    <xf numFmtId="184" fontId="81" fillId="0" borderId="0">
      <protection locked="0"/>
    </xf>
    <xf numFmtId="184" fontId="80" fillId="0" borderId="0">
      <protection locked="0"/>
    </xf>
    <xf numFmtId="184" fontId="81" fillId="0" borderId="0">
      <protection locked="0"/>
    </xf>
    <xf numFmtId="184" fontId="80" fillId="0" borderId="0">
      <protection locked="0"/>
    </xf>
    <xf numFmtId="184" fontId="81" fillId="0" borderId="0">
      <protection locked="0"/>
    </xf>
    <xf numFmtId="184" fontId="80" fillId="0" borderId="0">
      <protection locked="0"/>
    </xf>
    <xf numFmtId="184" fontId="81" fillId="0" borderId="0">
      <protection locked="0"/>
    </xf>
    <xf numFmtId="184" fontId="80" fillId="0" borderId="0">
      <protection locked="0"/>
    </xf>
    <xf numFmtId="184" fontId="81" fillId="0" borderId="0">
      <protection locked="0"/>
    </xf>
    <xf numFmtId="184" fontId="80" fillId="0" borderId="0">
      <protection locked="0"/>
    </xf>
    <xf numFmtId="184" fontId="81" fillId="0" borderId="0">
      <protection locked="0"/>
    </xf>
    <xf numFmtId="184" fontId="80" fillId="0" borderId="0">
      <protection locked="0"/>
    </xf>
    <xf numFmtId="184" fontId="81" fillId="0" borderId="0">
      <protection locked="0"/>
    </xf>
    <xf numFmtId="184" fontId="80" fillId="0" borderId="0">
      <protection locked="0"/>
    </xf>
    <xf numFmtId="184" fontId="81" fillId="0" borderId="0">
      <protection locked="0"/>
    </xf>
    <xf numFmtId="184" fontId="80" fillId="0" borderId="0">
      <protection locked="0"/>
    </xf>
    <xf numFmtId="184" fontId="81" fillId="0" borderId="0">
      <protection locked="0"/>
    </xf>
    <xf numFmtId="184" fontId="80" fillId="0" borderId="0">
      <protection locked="0"/>
    </xf>
    <xf numFmtId="184" fontId="81" fillId="0" borderId="0">
      <protection locked="0"/>
    </xf>
    <xf numFmtId="184" fontId="37" fillId="0" borderId="0">
      <protection locked="0"/>
    </xf>
    <xf numFmtId="184" fontId="86" fillId="0" borderId="0">
      <protection locked="0"/>
    </xf>
    <xf numFmtId="184" fontId="80" fillId="0" borderId="0">
      <protection locked="0"/>
    </xf>
    <xf numFmtId="184" fontId="81" fillId="0" borderId="0">
      <protection locked="0"/>
    </xf>
    <xf numFmtId="184" fontId="80" fillId="0" borderId="0">
      <protection locked="0"/>
    </xf>
    <xf numFmtId="184" fontId="81" fillId="0" borderId="0">
      <protection locked="0"/>
    </xf>
    <xf numFmtId="184" fontId="80" fillId="0" borderId="0">
      <protection locked="0"/>
    </xf>
    <xf numFmtId="184" fontId="81" fillId="0" borderId="0">
      <protection locked="0"/>
    </xf>
    <xf numFmtId="184" fontId="37" fillId="0" borderId="0">
      <protection locked="0"/>
    </xf>
    <xf numFmtId="184" fontId="86" fillId="0" borderId="0">
      <protection locked="0"/>
    </xf>
    <xf numFmtId="184" fontId="37" fillId="0" borderId="0">
      <protection locked="0"/>
    </xf>
    <xf numFmtId="184" fontId="86" fillId="0" borderId="0">
      <protection locked="0"/>
    </xf>
    <xf numFmtId="184" fontId="37" fillId="0" borderId="0">
      <protection locked="0"/>
    </xf>
    <xf numFmtId="184" fontId="86" fillId="0" borderId="0">
      <protection locked="0"/>
    </xf>
    <xf numFmtId="184" fontId="80" fillId="0" borderId="0">
      <protection locked="0"/>
    </xf>
    <xf numFmtId="184" fontId="81" fillId="0" borderId="0">
      <protection locked="0"/>
    </xf>
    <xf numFmtId="184" fontId="80" fillId="0" borderId="0">
      <protection locked="0"/>
    </xf>
    <xf numFmtId="184" fontId="81" fillId="0" borderId="0">
      <protection locked="0"/>
    </xf>
    <xf numFmtId="184" fontId="80" fillId="0" borderId="0">
      <protection locked="0"/>
    </xf>
    <xf numFmtId="184" fontId="81" fillId="0" borderId="0">
      <protection locked="0"/>
    </xf>
    <xf numFmtId="184" fontId="37" fillId="0" borderId="0">
      <protection locked="0"/>
    </xf>
    <xf numFmtId="184" fontId="86" fillId="0" borderId="0">
      <protection locked="0"/>
    </xf>
    <xf numFmtId="184" fontId="37" fillId="0" borderId="0">
      <protection locked="0"/>
    </xf>
    <xf numFmtId="184" fontId="86" fillId="0" borderId="0">
      <protection locked="0"/>
    </xf>
    <xf numFmtId="184" fontId="80" fillId="0" borderId="0">
      <protection locked="0"/>
    </xf>
    <xf numFmtId="184" fontId="81" fillId="0" borderId="0">
      <protection locked="0"/>
    </xf>
    <xf numFmtId="184" fontId="80" fillId="0" borderId="0">
      <protection locked="0"/>
    </xf>
    <xf numFmtId="184" fontId="81" fillId="0" borderId="0">
      <protection locked="0"/>
    </xf>
    <xf numFmtId="184" fontId="80" fillId="0" borderId="0">
      <protection locked="0"/>
    </xf>
    <xf numFmtId="184" fontId="81" fillId="0" borderId="0">
      <protection locked="0"/>
    </xf>
    <xf numFmtId="184" fontId="80" fillId="0" borderId="0">
      <protection locked="0"/>
    </xf>
    <xf numFmtId="184" fontId="81" fillId="0" borderId="0">
      <protection locked="0"/>
    </xf>
    <xf numFmtId="184" fontId="80" fillId="0" borderId="0">
      <protection locked="0"/>
    </xf>
    <xf numFmtId="184" fontId="81" fillId="0" borderId="0">
      <protection locked="0"/>
    </xf>
    <xf numFmtId="184" fontId="37" fillId="0" borderId="0">
      <protection locked="0"/>
    </xf>
    <xf numFmtId="184" fontId="86" fillId="0" borderId="0">
      <protection locked="0"/>
    </xf>
    <xf numFmtId="184" fontId="80" fillId="0" borderId="0">
      <protection locked="0"/>
    </xf>
    <xf numFmtId="184" fontId="81" fillId="0" borderId="0">
      <protection locked="0"/>
    </xf>
    <xf numFmtId="184" fontId="80" fillId="0" borderId="0">
      <protection locked="0"/>
    </xf>
    <xf numFmtId="184" fontId="81" fillId="0" borderId="0">
      <protection locked="0"/>
    </xf>
    <xf numFmtId="184" fontId="37" fillId="0" borderId="0">
      <protection locked="0"/>
    </xf>
    <xf numFmtId="184" fontId="86" fillId="0" borderId="0">
      <protection locked="0"/>
    </xf>
    <xf numFmtId="184" fontId="80" fillId="0" borderId="0">
      <protection locked="0"/>
    </xf>
    <xf numFmtId="184" fontId="81" fillId="0" borderId="0">
      <protection locked="0"/>
    </xf>
    <xf numFmtId="184" fontId="80" fillId="0" borderId="0">
      <protection locked="0"/>
    </xf>
    <xf numFmtId="184" fontId="81" fillId="0" borderId="0">
      <protection locked="0"/>
    </xf>
    <xf numFmtId="184" fontId="80" fillId="0" borderId="0">
      <protection locked="0"/>
    </xf>
    <xf numFmtId="184" fontId="81" fillId="0" borderId="0">
      <protection locked="0"/>
    </xf>
    <xf numFmtId="184" fontId="80" fillId="0" borderId="0">
      <protection locked="0"/>
    </xf>
    <xf numFmtId="184" fontId="81" fillId="0" borderId="0">
      <protection locked="0"/>
    </xf>
    <xf numFmtId="184" fontId="80" fillId="0" borderId="0">
      <protection locked="0"/>
    </xf>
    <xf numFmtId="184" fontId="81" fillId="0" borderId="0">
      <protection locked="0"/>
    </xf>
    <xf numFmtId="184" fontId="37" fillId="0" borderId="0">
      <protection locked="0"/>
    </xf>
    <xf numFmtId="184" fontId="86" fillId="0" borderId="0">
      <protection locked="0"/>
    </xf>
    <xf numFmtId="184" fontId="37" fillId="0" borderId="0">
      <protection locked="0"/>
    </xf>
    <xf numFmtId="184" fontId="86" fillId="0" borderId="0">
      <protection locked="0"/>
    </xf>
    <xf numFmtId="184" fontId="80" fillId="0" borderId="0">
      <protection locked="0"/>
    </xf>
    <xf numFmtId="184" fontId="81" fillId="0" borderId="0">
      <protection locked="0"/>
    </xf>
    <xf numFmtId="184" fontId="80" fillId="0" borderId="0">
      <protection locked="0"/>
    </xf>
    <xf numFmtId="184" fontId="81" fillId="0" borderId="0">
      <protection locked="0"/>
    </xf>
    <xf numFmtId="184" fontId="37" fillId="0" borderId="0">
      <protection locked="0"/>
    </xf>
    <xf numFmtId="184" fontId="86" fillId="0" borderId="0">
      <protection locked="0"/>
    </xf>
    <xf numFmtId="184" fontId="37" fillId="0" borderId="0">
      <protection locked="0"/>
    </xf>
    <xf numFmtId="184" fontId="86" fillId="0" borderId="0">
      <protection locked="0"/>
    </xf>
    <xf numFmtId="184" fontId="37" fillId="0" borderId="0">
      <protection locked="0"/>
    </xf>
    <xf numFmtId="184" fontId="86" fillId="0" borderId="0">
      <protection locked="0"/>
    </xf>
    <xf numFmtId="184" fontId="81" fillId="0" borderId="0">
      <protection locked="0"/>
    </xf>
    <xf numFmtId="184" fontId="80" fillId="0" borderId="0">
      <protection locked="0"/>
    </xf>
    <xf numFmtId="184" fontId="81" fillId="0" borderId="0">
      <protection locked="0"/>
    </xf>
    <xf numFmtId="184" fontId="80" fillId="0" borderId="0">
      <protection locked="0"/>
    </xf>
    <xf numFmtId="184" fontId="81" fillId="0" borderId="0">
      <protection locked="0"/>
    </xf>
    <xf numFmtId="184" fontId="80" fillId="0" borderId="0">
      <protection locked="0"/>
    </xf>
    <xf numFmtId="184" fontId="81" fillId="0" borderId="0">
      <protection locked="0"/>
    </xf>
    <xf numFmtId="184" fontId="80" fillId="0" borderId="0">
      <protection locked="0"/>
    </xf>
    <xf numFmtId="184" fontId="81" fillId="0" borderId="0">
      <protection locked="0"/>
    </xf>
    <xf numFmtId="184" fontId="80" fillId="0" borderId="0">
      <protection locked="0"/>
    </xf>
    <xf numFmtId="184" fontId="81" fillId="0" borderId="0">
      <protection locked="0"/>
    </xf>
    <xf numFmtId="184" fontId="80" fillId="0" borderId="0">
      <protection locked="0"/>
    </xf>
    <xf numFmtId="184" fontId="81" fillId="0" borderId="0">
      <protection locked="0"/>
    </xf>
    <xf numFmtId="184" fontId="37" fillId="0" borderId="0">
      <protection locked="0"/>
    </xf>
    <xf numFmtId="184" fontId="86" fillId="0" borderId="0">
      <protection locked="0"/>
    </xf>
    <xf numFmtId="184" fontId="80" fillId="0" borderId="0">
      <protection locked="0"/>
    </xf>
    <xf numFmtId="184" fontId="81" fillId="0" borderId="0">
      <protection locked="0"/>
    </xf>
    <xf numFmtId="184" fontId="80" fillId="0" borderId="0">
      <protection locked="0"/>
    </xf>
    <xf numFmtId="184" fontId="81" fillId="0" borderId="0">
      <protection locked="0"/>
    </xf>
    <xf numFmtId="184" fontId="80" fillId="0" borderId="0">
      <protection locked="0"/>
    </xf>
    <xf numFmtId="184" fontId="81" fillId="0" borderId="0">
      <protection locked="0"/>
    </xf>
    <xf numFmtId="184" fontId="37" fillId="0" borderId="0">
      <protection locked="0"/>
    </xf>
    <xf numFmtId="184" fontId="86" fillId="0" borderId="0">
      <protection locked="0"/>
    </xf>
    <xf numFmtId="184" fontId="37" fillId="0" borderId="0">
      <protection locked="0"/>
    </xf>
    <xf numFmtId="184" fontId="86" fillId="0" borderId="0">
      <protection locked="0"/>
    </xf>
    <xf numFmtId="184" fontId="37" fillId="0" borderId="0">
      <protection locked="0"/>
    </xf>
    <xf numFmtId="184" fontId="86" fillId="0" borderId="0">
      <protection locked="0"/>
    </xf>
    <xf numFmtId="184" fontId="80" fillId="0" borderId="0">
      <protection locked="0"/>
    </xf>
    <xf numFmtId="184" fontId="81" fillId="0" borderId="0">
      <protection locked="0"/>
    </xf>
    <xf numFmtId="184" fontId="80" fillId="0" borderId="0">
      <protection locked="0"/>
    </xf>
    <xf numFmtId="184" fontId="81" fillId="0" borderId="0">
      <protection locked="0"/>
    </xf>
    <xf numFmtId="184" fontId="80" fillId="0" borderId="0">
      <protection locked="0"/>
    </xf>
    <xf numFmtId="184" fontId="81" fillId="0" borderId="0">
      <protection locked="0"/>
    </xf>
    <xf numFmtId="184" fontId="80" fillId="0" borderId="0">
      <protection locked="0"/>
    </xf>
    <xf numFmtId="184" fontId="81" fillId="0" borderId="0">
      <protection locked="0"/>
    </xf>
    <xf numFmtId="184" fontId="80" fillId="0" borderId="0">
      <protection locked="0"/>
    </xf>
    <xf numFmtId="184" fontId="81" fillId="0" borderId="0">
      <protection locked="0"/>
    </xf>
    <xf numFmtId="184" fontId="80" fillId="0" borderId="0">
      <protection locked="0"/>
    </xf>
    <xf numFmtId="184" fontId="81" fillId="0" borderId="0">
      <protection locked="0"/>
    </xf>
    <xf numFmtId="184" fontId="80" fillId="0" borderId="0">
      <protection locked="0"/>
    </xf>
    <xf numFmtId="184" fontId="81" fillId="0" borderId="0">
      <protection locked="0"/>
    </xf>
    <xf numFmtId="184" fontId="80" fillId="0" borderId="0">
      <protection locked="0"/>
    </xf>
    <xf numFmtId="184" fontId="81" fillId="0" borderId="0">
      <protection locked="0"/>
    </xf>
    <xf numFmtId="184" fontId="80" fillId="0" borderId="0">
      <protection locked="0"/>
    </xf>
    <xf numFmtId="184" fontId="81" fillId="0" borderId="0">
      <protection locked="0"/>
    </xf>
    <xf numFmtId="184" fontId="80" fillId="0" borderId="0">
      <protection locked="0"/>
    </xf>
    <xf numFmtId="184" fontId="81" fillId="0" borderId="0">
      <protection locked="0"/>
    </xf>
    <xf numFmtId="184" fontId="80" fillId="0" borderId="0">
      <protection locked="0"/>
    </xf>
    <xf numFmtId="184" fontId="81" fillId="0" borderId="0">
      <protection locked="0"/>
    </xf>
    <xf numFmtId="184" fontId="37" fillId="0" borderId="0">
      <protection locked="0"/>
    </xf>
    <xf numFmtId="184" fontId="86" fillId="0" borderId="0">
      <protection locked="0"/>
    </xf>
    <xf numFmtId="184" fontId="80" fillId="0" borderId="0">
      <protection locked="0"/>
    </xf>
    <xf numFmtId="184" fontId="81" fillId="0" borderId="0">
      <protection locked="0"/>
    </xf>
    <xf numFmtId="184" fontId="80" fillId="0" borderId="0">
      <protection locked="0"/>
    </xf>
    <xf numFmtId="184" fontId="81" fillId="0" borderId="0">
      <protection locked="0"/>
    </xf>
    <xf numFmtId="184" fontId="80" fillId="0" borderId="0">
      <protection locked="0"/>
    </xf>
    <xf numFmtId="184" fontId="81" fillId="0" borderId="0">
      <protection locked="0"/>
    </xf>
    <xf numFmtId="184" fontId="37" fillId="0" borderId="0">
      <protection locked="0"/>
    </xf>
    <xf numFmtId="184" fontId="86" fillId="0" borderId="0">
      <protection locked="0"/>
    </xf>
    <xf numFmtId="184" fontId="37" fillId="0" borderId="0">
      <protection locked="0"/>
    </xf>
    <xf numFmtId="184" fontId="86" fillId="0" borderId="0">
      <protection locked="0"/>
    </xf>
    <xf numFmtId="184" fontId="37" fillId="0" borderId="0">
      <protection locked="0"/>
    </xf>
    <xf numFmtId="184" fontId="86" fillId="0" borderId="0">
      <protection locked="0"/>
    </xf>
    <xf numFmtId="184" fontId="80" fillId="0" borderId="0">
      <protection locked="0"/>
    </xf>
    <xf numFmtId="184" fontId="81" fillId="0" borderId="0">
      <protection locked="0"/>
    </xf>
    <xf numFmtId="184" fontId="80" fillId="0" borderId="0">
      <protection locked="0"/>
    </xf>
    <xf numFmtId="184" fontId="81" fillId="0" borderId="0">
      <protection locked="0"/>
    </xf>
    <xf numFmtId="184" fontId="80" fillId="0" borderId="0">
      <protection locked="0"/>
    </xf>
    <xf numFmtId="184" fontId="81" fillId="0" borderId="0">
      <protection locked="0"/>
    </xf>
    <xf numFmtId="184" fontId="37" fillId="0" borderId="0">
      <protection locked="0"/>
    </xf>
    <xf numFmtId="184" fontId="86" fillId="0" borderId="0">
      <protection locked="0"/>
    </xf>
    <xf numFmtId="184" fontId="37" fillId="0" borderId="0">
      <protection locked="0"/>
    </xf>
    <xf numFmtId="184" fontId="86" fillId="0" borderId="0">
      <protection locked="0"/>
    </xf>
    <xf numFmtId="184" fontId="80" fillId="0" borderId="0">
      <protection locked="0"/>
    </xf>
    <xf numFmtId="184" fontId="81" fillId="0" borderId="0">
      <protection locked="0"/>
    </xf>
    <xf numFmtId="184" fontId="80" fillId="0" borderId="0">
      <protection locked="0"/>
    </xf>
    <xf numFmtId="184" fontId="81" fillId="0" borderId="0">
      <protection locked="0"/>
    </xf>
    <xf numFmtId="184" fontId="80" fillId="0" borderId="0">
      <protection locked="0"/>
    </xf>
    <xf numFmtId="184" fontId="81" fillId="0" borderId="0">
      <protection locked="0"/>
    </xf>
    <xf numFmtId="184" fontId="80" fillId="0" borderId="0">
      <protection locked="0"/>
    </xf>
    <xf numFmtId="184" fontId="81" fillId="0" borderId="0">
      <protection locked="0"/>
    </xf>
    <xf numFmtId="184" fontId="80" fillId="0" borderId="0">
      <protection locked="0"/>
    </xf>
    <xf numFmtId="184" fontId="81" fillId="0" borderId="0">
      <protection locked="0"/>
    </xf>
    <xf numFmtId="184" fontId="37" fillId="0" borderId="0">
      <protection locked="0"/>
    </xf>
    <xf numFmtId="184" fontId="86" fillId="0" borderId="0">
      <protection locked="0"/>
    </xf>
    <xf numFmtId="184" fontId="80" fillId="0" borderId="0">
      <protection locked="0"/>
    </xf>
    <xf numFmtId="184" fontId="81" fillId="0" borderId="0">
      <protection locked="0"/>
    </xf>
    <xf numFmtId="184" fontId="80" fillId="0" borderId="0">
      <protection locked="0"/>
    </xf>
    <xf numFmtId="184" fontId="81" fillId="0" borderId="0">
      <protection locked="0"/>
    </xf>
    <xf numFmtId="184" fontId="37" fillId="0" borderId="0">
      <protection locked="0"/>
    </xf>
    <xf numFmtId="184" fontId="86" fillId="0" borderId="0">
      <protection locked="0"/>
    </xf>
    <xf numFmtId="184" fontId="80" fillId="0" borderId="0">
      <protection locked="0"/>
    </xf>
    <xf numFmtId="184" fontId="81" fillId="0" borderId="0">
      <protection locked="0"/>
    </xf>
    <xf numFmtId="184" fontId="80" fillId="0" borderId="0">
      <protection locked="0"/>
    </xf>
    <xf numFmtId="184" fontId="81" fillId="0" borderId="0">
      <protection locked="0"/>
    </xf>
    <xf numFmtId="184" fontId="80" fillId="0" borderId="0">
      <protection locked="0"/>
    </xf>
    <xf numFmtId="184" fontId="81" fillId="0" borderId="0">
      <protection locked="0"/>
    </xf>
    <xf numFmtId="184" fontId="80" fillId="0" borderId="0">
      <protection locked="0"/>
    </xf>
    <xf numFmtId="184" fontId="81" fillId="0" borderId="0">
      <protection locked="0"/>
    </xf>
    <xf numFmtId="184" fontId="80" fillId="0" borderId="0">
      <protection locked="0"/>
    </xf>
    <xf numFmtId="184" fontId="81" fillId="0" borderId="0">
      <protection locked="0"/>
    </xf>
    <xf numFmtId="184" fontId="37" fillId="0" borderId="0">
      <protection locked="0"/>
    </xf>
    <xf numFmtId="184" fontId="86" fillId="0" borderId="0">
      <protection locked="0"/>
    </xf>
    <xf numFmtId="184" fontId="37" fillId="0" borderId="0">
      <protection locked="0"/>
    </xf>
    <xf numFmtId="184" fontId="86" fillId="0" borderId="0">
      <protection locked="0"/>
    </xf>
    <xf numFmtId="184" fontId="80" fillId="0" borderId="0">
      <protection locked="0"/>
    </xf>
    <xf numFmtId="184" fontId="81" fillId="0" borderId="0">
      <protection locked="0"/>
    </xf>
    <xf numFmtId="184" fontId="80" fillId="0" borderId="0">
      <protection locked="0"/>
    </xf>
    <xf numFmtId="184" fontId="81" fillId="0" borderId="0">
      <protection locked="0"/>
    </xf>
    <xf numFmtId="184" fontId="37" fillId="0" borderId="0">
      <protection locked="0"/>
    </xf>
    <xf numFmtId="184" fontId="86" fillId="0" borderId="0">
      <protection locked="0"/>
    </xf>
    <xf numFmtId="184" fontId="37" fillId="0" borderId="0">
      <protection locked="0"/>
    </xf>
    <xf numFmtId="184" fontId="86" fillId="0" borderId="0">
      <protection locked="0"/>
    </xf>
    <xf numFmtId="184" fontId="37" fillId="0" borderId="0">
      <protection locked="0"/>
    </xf>
    <xf numFmtId="184" fontId="86" fillId="0" borderId="0">
      <protection locked="0"/>
    </xf>
    <xf numFmtId="0" fontId="79" fillId="24" borderId="0" applyNumberFormat="0" applyBorder="0" applyAlignment="0" applyProtection="0"/>
    <xf numFmtId="0" fontId="79" fillId="24" borderId="0" applyNumberFormat="0" applyBorder="0" applyAlignment="0" applyProtection="0"/>
    <xf numFmtId="0" fontId="79" fillId="29" borderId="0" applyNumberFormat="0" applyBorder="0" applyAlignment="0" applyProtection="0"/>
    <xf numFmtId="0" fontId="79" fillId="29" borderId="0" applyNumberFormat="0" applyBorder="0" applyAlignment="0" applyProtection="0"/>
    <xf numFmtId="0" fontId="79" fillId="31" borderId="0" applyNumberFormat="0" applyBorder="0" applyAlignment="0" applyProtection="0"/>
    <xf numFmtId="0" fontId="79" fillId="31" borderId="0" applyNumberFormat="0" applyBorder="0" applyAlignment="0" applyProtection="0"/>
    <xf numFmtId="0" fontId="79" fillId="18" borderId="0" applyNumberFormat="0" applyBorder="0" applyAlignment="0" applyProtection="0"/>
    <xf numFmtId="0" fontId="79" fillId="18" borderId="0" applyNumberFormat="0" applyBorder="0" applyAlignment="0" applyProtection="0"/>
    <xf numFmtId="0" fontId="79" fillId="19" borderId="0" applyNumberFormat="0" applyBorder="0" applyAlignment="0" applyProtection="0"/>
    <xf numFmtId="0" fontId="79" fillId="19" borderId="0" applyNumberFormat="0" applyBorder="0" applyAlignment="0" applyProtection="0"/>
    <xf numFmtId="0" fontId="79" fillId="36" borderId="0" applyNumberFormat="0" applyBorder="0" applyAlignment="0" applyProtection="0"/>
    <xf numFmtId="0" fontId="79" fillId="36" borderId="0" applyNumberFormat="0" applyBorder="0" applyAlignment="0" applyProtection="0"/>
    <xf numFmtId="0" fontId="87" fillId="8" borderId="8" applyNumberFormat="0" applyAlignment="0" applyProtection="0"/>
    <xf numFmtId="0" fontId="87" fillId="8" borderId="8" applyNumberFormat="0" applyAlignment="0" applyProtection="0"/>
    <xf numFmtId="0" fontId="88" fillId="44" borderId="16" applyNumberFormat="0" applyAlignment="0" applyProtection="0"/>
    <xf numFmtId="0" fontId="88" fillId="44" borderId="16" applyNumberFormat="0" applyAlignment="0" applyProtection="0"/>
    <xf numFmtId="0" fontId="89" fillId="44" borderId="8" applyNumberFormat="0" applyAlignment="0" applyProtection="0"/>
    <xf numFmtId="0" fontId="89" fillId="44" borderId="8" applyNumberFormat="0" applyAlignment="0" applyProtection="0"/>
    <xf numFmtId="202" fontId="10" fillId="0" borderId="0" applyFont="0" applyFill="0" applyBorder="0" applyAlignment="0" applyProtection="0"/>
    <xf numFmtId="173" fontId="52" fillId="0" borderId="0" applyFont="0" applyFill="0" applyBorder="0" applyAlignment="0" applyProtection="0"/>
    <xf numFmtId="0" fontId="90" fillId="0" borderId="17" applyNumberFormat="0" applyFill="0" applyAlignment="0" applyProtection="0"/>
    <xf numFmtId="0" fontId="90" fillId="0" borderId="17" applyNumberFormat="0" applyFill="0" applyAlignment="0" applyProtection="0"/>
    <xf numFmtId="0" fontId="91" fillId="0" borderId="18" applyNumberFormat="0" applyFill="0" applyAlignment="0" applyProtection="0"/>
    <xf numFmtId="0" fontId="91" fillId="0" borderId="18" applyNumberFormat="0" applyFill="0" applyAlignment="0" applyProtection="0"/>
    <xf numFmtId="0" fontId="92" fillId="0" borderId="14" applyNumberFormat="0" applyFill="0" applyAlignment="0" applyProtection="0"/>
    <xf numFmtId="0" fontId="92" fillId="0" borderId="14" applyNumberFormat="0" applyFill="0" applyAlignment="0" applyProtection="0"/>
    <xf numFmtId="0" fontId="92" fillId="0" borderId="0" applyNumberFormat="0" applyFill="0" applyBorder="0" applyAlignment="0" applyProtection="0"/>
    <xf numFmtId="0" fontId="92" fillId="0" borderId="0" applyNumberFormat="0" applyFill="0" applyBorder="0" applyAlignment="0" applyProtection="0"/>
    <xf numFmtId="0" fontId="93" fillId="0" borderId="19" applyNumberFormat="0" applyFill="0" applyAlignment="0" applyProtection="0"/>
    <xf numFmtId="0" fontId="93" fillId="0" borderId="19" applyNumberFormat="0" applyFill="0" applyAlignment="0" applyProtection="0"/>
    <xf numFmtId="0" fontId="94" fillId="45" borderId="13" applyNumberFormat="0" applyAlignment="0" applyProtection="0"/>
    <xf numFmtId="0" fontId="94" fillId="45" borderId="13" applyNumberFormat="0" applyAlignment="0" applyProtection="0"/>
    <xf numFmtId="0" fontId="95" fillId="46" borderId="0" applyNumberFormat="0" applyBorder="0" applyAlignment="0" applyProtection="0"/>
    <xf numFmtId="0" fontId="95" fillId="46" borderId="0" applyNumberFormat="0" applyBorder="0" applyAlignment="0" applyProtection="0"/>
    <xf numFmtId="0" fontId="35" fillId="0" borderId="0"/>
    <xf numFmtId="0" fontId="35" fillId="0" borderId="0"/>
    <xf numFmtId="0" fontId="35" fillId="0" borderId="0"/>
    <xf numFmtId="0" fontId="35" fillId="0" borderId="0"/>
    <xf numFmtId="0" fontId="96" fillId="0" borderId="0"/>
    <xf numFmtId="0" fontId="10" fillId="0" borderId="0" applyNumberFormat="0" applyFont="0" applyFill="0" applyBorder="0" applyAlignment="0" applyProtection="0">
      <alignment vertical="top"/>
    </xf>
    <xf numFmtId="0" fontId="35" fillId="0" borderId="0"/>
    <xf numFmtId="0" fontId="10" fillId="0" borderId="0"/>
    <xf numFmtId="0" fontId="35" fillId="0" borderId="0"/>
    <xf numFmtId="0" fontId="97" fillId="0" borderId="0"/>
    <xf numFmtId="0" fontId="98" fillId="4" borderId="0" applyNumberFormat="0" applyBorder="0" applyAlignment="0" applyProtection="0"/>
    <xf numFmtId="0" fontId="98" fillId="4" borderId="0" applyNumberFormat="0" applyBorder="0" applyAlignment="0" applyProtection="0"/>
    <xf numFmtId="0" fontId="99" fillId="0" borderId="0" applyNumberFormat="0" applyFill="0" applyBorder="0" applyAlignment="0" applyProtection="0"/>
    <xf numFmtId="0" fontId="99" fillId="0" borderId="0" applyNumberFormat="0" applyFill="0" applyBorder="0" applyAlignment="0" applyProtection="0"/>
    <xf numFmtId="9" fontId="35" fillId="0" borderId="0" applyFont="0" applyFill="0" applyBorder="0" applyAlignment="0" applyProtection="0"/>
    <xf numFmtId="9" fontId="100" fillId="0" borderId="0" applyFont="0" applyFill="0" applyBorder="0" applyAlignment="0" applyProtection="0"/>
    <xf numFmtId="9" fontId="25" fillId="0" borderId="0" applyFont="0" applyFill="0" applyBorder="0" applyAlignment="0" applyProtection="0"/>
    <xf numFmtId="0" fontId="101" fillId="0" borderId="15" applyNumberFormat="0" applyFill="0" applyAlignment="0" applyProtection="0"/>
    <xf numFmtId="0" fontId="101" fillId="0" borderId="15" applyNumberFormat="0" applyFill="0" applyAlignment="0" applyProtection="0"/>
    <xf numFmtId="0" fontId="102" fillId="0" borderId="0" applyNumberFormat="0" applyFill="0" applyBorder="0" applyAlignment="0" applyProtection="0"/>
    <xf numFmtId="0" fontId="102" fillId="0" borderId="0" applyNumberFormat="0" applyFill="0" applyBorder="0" applyAlignment="0" applyProtection="0"/>
    <xf numFmtId="196" fontId="25" fillId="0" borderId="0" applyFont="0" applyFill="0" applyBorder="0" applyAlignment="0" applyProtection="0"/>
    <xf numFmtId="200" fontId="69" fillId="0" borderId="0" applyFont="0" applyFill="0" applyBorder="0" applyAlignment="0" applyProtection="0"/>
    <xf numFmtId="0" fontId="103" fillId="5" borderId="0" applyNumberFormat="0" applyBorder="0" applyAlignment="0" applyProtection="0"/>
    <xf numFmtId="0" fontId="103" fillId="5" borderId="0" applyNumberFormat="0" applyBorder="0" applyAlignment="0" applyProtection="0"/>
    <xf numFmtId="0" fontId="71" fillId="0" borderId="0">
      <protection locked="0"/>
    </xf>
    <xf numFmtId="0" fontId="3" fillId="0" borderId="0"/>
    <xf numFmtId="0" fontId="10" fillId="0" borderId="0" applyNumberFormat="0" applyFont="0" applyFill="0" applyBorder="0" applyAlignment="0" applyProtection="0">
      <alignment vertical="top"/>
    </xf>
    <xf numFmtId="174" fontId="10" fillId="0" borderId="0" applyFont="0" applyFill="0" applyBorder="0" applyAlignment="0" applyProtection="0"/>
    <xf numFmtId="0" fontId="56" fillId="0" borderId="0"/>
    <xf numFmtId="174" fontId="35" fillId="0" borderId="0" applyFont="0" applyFill="0" applyBorder="0" applyAlignment="0" applyProtection="0"/>
    <xf numFmtId="176" fontId="11" fillId="0" borderId="0" applyFont="0" applyFill="0" applyBorder="0" applyAlignment="0" applyProtection="0"/>
    <xf numFmtId="176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0" fontId="56" fillId="0" borderId="0"/>
    <xf numFmtId="0" fontId="8" fillId="0" borderId="0"/>
    <xf numFmtId="167" fontId="61" fillId="0" borderId="0" applyFont="0" applyFill="0" applyBorder="0" applyAlignment="0" applyProtection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2" borderId="1" applyNumberFormat="0" applyFont="0" applyAlignment="0" applyProtection="0"/>
    <xf numFmtId="0" fontId="35" fillId="2" borderId="1" applyNumberFormat="0" applyFont="0" applyAlignment="0" applyProtection="0"/>
    <xf numFmtId="0" fontId="35" fillId="2" borderId="1" applyNumberFormat="0" applyFont="0" applyAlignment="0" applyProtection="0"/>
    <xf numFmtId="0" fontId="35" fillId="2" borderId="1" applyNumberFormat="0" applyFont="0" applyAlignment="0" applyProtection="0"/>
    <xf numFmtId="9" fontId="35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54" fillId="0" borderId="0" applyFont="0" applyFill="0" applyBorder="0" applyAlignment="0" applyProtection="0"/>
    <xf numFmtId="174" fontId="35" fillId="0" borderId="0" applyFont="0" applyFill="0" applyBorder="0" applyAlignment="0" applyProtection="0"/>
    <xf numFmtId="174" fontId="35" fillId="0" borderId="0" applyFont="0" applyFill="0" applyBorder="0" applyAlignment="0" applyProtection="0"/>
    <xf numFmtId="167" fontId="69" fillId="0" borderId="0" applyFont="0" applyFill="0" applyBorder="0" applyAlignment="0" applyProtection="0"/>
    <xf numFmtId="174" fontId="35" fillId="0" borderId="0" applyFont="0" applyFill="0" applyBorder="0" applyAlignment="0" applyProtection="0"/>
    <xf numFmtId="176" fontId="35" fillId="0" borderId="0" applyFont="0" applyFill="0" applyBorder="0" applyAlignment="0" applyProtection="0"/>
    <xf numFmtId="176" fontId="35" fillId="0" borderId="0" applyFont="0" applyFill="0" applyBorder="0" applyAlignment="0" applyProtection="0"/>
    <xf numFmtId="174" fontId="35" fillId="0" borderId="0" applyFont="0" applyFill="0" applyBorder="0" applyAlignment="0" applyProtection="0"/>
    <xf numFmtId="174" fontId="35" fillId="0" borderId="0" applyFont="0" applyFill="0" applyBorder="0" applyAlignment="0" applyProtection="0"/>
    <xf numFmtId="174" fontId="35" fillId="0" borderId="0" applyFont="0" applyFill="0" applyBorder="0" applyAlignment="0" applyProtection="0"/>
    <xf numFmtId="174" fontId="35" fillId="0" borderId="0" applyFont="0" applyFill="0" applyBorder="0" applyAlignment="0" applyProtection="0"/>
    <xf numFmtId="174" fontId="35" fillId="0" borderId="0" applyFont="0" applyFill="0" applyBorder="0" applyAlignment="0" applyProtection="0"/>
    <xf numFmtId="174" fontId="35" fillId="0" borderId="0" applyFont="0" applyFill="0" applyBorder="0" applyAlignment="0" applyProtection="0"/>
    <xf numFmtId="174" fontId="35" fillId="0" borderId="0" applyFont="0" applyFill="0" applyBorder="0" applyAlignment="0" applyProtection="0"/>
    <xf numFmtId="174" fontId="35" fillId="0" borderId="0" applyFont="0" applyFill="0" applyBorder="0" applyAlignment="0" applyProtection="0"/>
    <xf numFmtId="174" fontId="35" fillId="0" borderId="0" applyFont="0" applyFill="0" applyBorder="0" applyAlignment="0" applyProtection="0"/>
    <xf numFmtId="174" fontId="35" fillId="0" borderId="0" applyFont="0" applyFill="0" applyBorder="0" applyAlignment="0" applyProtection="0"/>
    <xf numFmtId="174" fontId="35" fillId="0" borderId="0" applyFont="0" applyFill="0" applyBorder="0" applyAlignment="0" applyProtection="0"/>
    <xf numFmtId="174" fontId="35" fillId="0" borderId="0" applyFont="0" applyFill="0" applyBorder="0" applyAlignment="0" applyProtection="0"/>
    <xf numFmtId="174" fontId="35" fillId="0" borderId="0" applyFont="0" applyFill="0" applyBorder="0" applyAlignment="0" applyProtection="0"/>
    <xf numFmtId="174" fontId="35" fillId="0" borderId="0" applyFont="0" applyFill="0" applyBorder="0" applyAlignment="0" applyProtection="0"/>
    <xf numFmtId="174" fontId="35" fillId="0" borderId="0" applyFont="0" applyFill="0" applyBorder="0" applyAlignment="0" applyProtection="0"/>
    <xf numFmtId="174" fontId="35" fillId="0" borderId="0" applyFont="0" applyFill="0" applyBorder="0" applyAlignment="0" applyProtection="0"/>
    <xf numFmtId="174" fontId="35" fillId="0" borderId="0" applyFont="0" applyFill="0" applyBorder="0" applyAlignment="0" applyProtection="0"/>
    <xf numFmtId="174" fontId="35" fillId="0" borderId="0" applyFont="0" applyFill="0" applyBorder="0" applyAlignment="0" applyProtection="0"/>
    <xf numFmtId="174" fontId="35" fillId="0" borderId="0" applyFont="0" applyFill="0" applyBorder="0" applyAlignment="0" applyProtection="0"/>
    <xf numFmtId="174" fontId="35" fillId="0" borderId="0" applyFont="0" applyFill="0" applyBorder="0" applyAlignment="0" applyProtection="0"/>
    <xf numFmtId="174" fontId="35" fillId="0" borderId="0" applyFont="0" applyFill="0" applyBorder="0" applyAlignment="0" applyProtection="0"/>
    <xf numFmtId="174" fontId="35" fillId="0" borderId="0" applyFont="0" applyFill="0" applyBorder="0" applyAlignment="0" applyProtection="0"/>
    <xf numFmtId="174" fontId="35" fillId="0" borderId="0" applyFont="0" applyFill="0" applyBorder="0" applyAlignment="0" applyProtection="0"/>
    <xf numFmtId="174" fontId="35" fillId="0" borderId="0" applyFont="0" applyFill="0" applyBorder="0" applyAlignment="0" applyProtection="0"/>
    <xf numFmtId="174" fontId="35" fillId="0" borderId="0" applyFont="0" applyFill="0" applyBorder="0" applyAlignment="0" applyProtection="0"/>
    <xf numFmtId="174" fontId="35" fillId="0" borderId="0" applyFont="0" applyFill="0" applyBorder="0" applyAlignment="0" applyProtection="0"/>
    <xf numFmtId="174" fontId="35" fillId="0" borderId="0" applyFont="0" applyFill="0" applyBorder="0" applyAlignment="0" applyProtection="0"/>
    <xf numFmtId="0" fontId="11" fillId="0" borderId="0"/>
    <xf numFmtId="167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0" fontId="11" fillId="0" borderId="0"/>
    <xf numFmtId="167" fontId="11" fillId="0" borderId="0" applyFont="0" applyFill="0" applyBorder="0" applyAlignment="0" applyProtection="0"/>
    <xf numFmtId="0" fontId="11" fillId="0" borderId="0"/>
    <xf numFmtId="0" fontId="36" fillId="24" borderId="0" applyNumberFormat="0" applyBorder="0" applyAlignment="0" applyProtection="0"/>
    <xf numFmtId="0" fontId="36" fillId="29" borderId="0" applyNumberFormat="0" applyBorder="0" applyAlignment="0" applyProtection="0"/>
    <xf numFmtId="0" fontId="36" fillId="31" borderId="0" applyNumberFormat="0" applyBorder="0" applyAlignment="0" applyProtection="0"/>
    <xf numFmtId="0" fontId="46" fillId="8" borderId="8" applyNumberFormat="0" applyAlignment="0" applyProtection="0"/>
    <xf numFmtId="0" fontId="36" fillId="18" borderId="0" applyNumberFormat="0" applyBorder="0" applyAlignment="0" applyProtection="0"/>
    <xf numFmtId="0" fontId="36" fillId="19" borderId="0" applyNumberFormat="0" applyBorder="0" applyAlignment="0" applyProtection="0"/>
    <xf numFmtId="0" fontId="36" fillId="36" borderId="0" applyNumberFormat="0" applyBorder="0" applyAlignment="0" applyProtection="0"/>
    <xf numFmtId="0" fontId="36" fillId="24" borderId="0" applyNumberFormat="0" applyBorder="0" applyAlignment="0" applyProtection="0"/>
    <xf numFmtId="0" fontId="36" fillId="29" borderId="0" applyNumberFormat="0" applyBorder="0" applyAlignment="0" applyProtection="0"/>
    <xf numFmtId="0" fontId="36" fillId="31" borderId="0" applyNumberFormat="0" applyBorder="0" applyAlignment="0" applyProtection="0"/>
    <xf numFmtId="0" fontId="36" fillId="18" borderId="0" applyNumberFormat="0" applyBorder="0" applyAlignment="0" applyProtection="0"/>
    <xf numFmtId="0" fontId="36" fillId="19" borderId="0" applyNumberFormat="0" applyBorder="0" applyAlignment="0" applyProtection="0"/>
    <xf numFmtId="0" fontId="36" fillId="36" borderId="0" applyNumberFormat="0" applyBorder="0" applyAlignment="0" applyProtection="0"/>
    <xf numFmtId="0" fontId="36" fillId="36" borderId="0" applyNumberFormat="0" applyBorder="0" applyAlignment="0" applyProtection="0"/>
    <xf numFmtId="0" fontId="36" fillId="19" borderId="0" applyNumberFormat="0" applyBorder="0" applyAlignment="0" applyProtection="0"/>
    <xf numFmtId="0" fontId="36" fillId="18" borderId="0" applyNumberFormat="0" applyBorder="0" applyAlignment="0" applyProtection="0"/>
    <xf numFmtId="0" fontId="36" fillId="31" borderId="0" applyNumberFormat="0" applyBorder="0" applyAlignment="0" applyProtection="0"/>
    <xf numFmtId="0" fontId="36" fillId="29" borderId="0" applyNumberFormat="0" applyBorder="0" applyAlignment="0" applyProtection="0"/>
    <xf numFmtId="0" fontId="36" fillId="24" borderId="0" applyNumberFormat="0" applyBorder="0" applyAlignment="0" applyProtection="0"/>
    <xf numFmtId="0" fontId="46" fillId="8" borderId="8" applyNumberFormat="0" applyAlignment="0" applyProtection="0"/>
    <xf numFmtId="0" fontId="46" fillId="8" borderId="8" applyNumberFormat="0" applyAlignment="0" applyProtection="0"/>
    <xf numFmtId="0" fontId="54" fillId="47" borderId="10" applyNumberFormat="0" applyFont="0" applyAlignment="0" applyProtection="0"/>
    <xf numFmtId="0" fontId="56" fillId="0" borderId="0"/>
    <xf numFmtId="0" fontId="25" fillId="0" borderId="0"/>
    <xf numFmtId="9" fontId="10" fillId="0" borderId="0" applyFont="0" applyFill="0" applyBorder="0" applyAlignment="0" applyProtection="0"/>
    <xf numFmtId="174" fontId="56" fillId="0" borderId="0" applyFont="0" applyFill="0" applyBorder="0" applyAlignment="0" applyProtection="0"/>
    <xf numFmtId="174" fontId="54" fillId="0" borderId="0" applyFont="0" applyFill="0" applyBorder="0" applyAlignment="0" applyProtection="0"/>
    <xf numFmtId="0" fontId="11" fillId="0" borderId="0"/>
    <xf numFmtId="0" fontId="36" fillId="24" borderId="0" applyNumberFormat="0" applyBorder="0" applyAlignment="0" applyProtection="0"/>
    <xf numFmtId="0" fontId="36" fillId="29" borderId="0" applyNumberFormat="0" applyBorder="0" applyAlignment="0" applyProtection="0"/>
    <xf numFmtId="0" fontId="36" fillId="31" borderId="0" applyNumberFormat="0" applyBorder="0" applyAlignment="0" applyProtection="0"/>
    <xf numFmtId="0" fontId="36" fillId="18" borderId="0" applyNumberFormat="0" applyBorder="0" applyAlignment="0" applyProtection="0"/>
    <xf numFmtId="0" fontId="36" fillId="19" borderId="0" applyNumberFormat="0" applyBorder="0" applyAlignment="0" applyProtection="0"/>
    <xf numFmtId="0" fontId="36" fillId="36" borderId="0" applyNumberFormat="0" applyBorder="0" applyAlignment="0" applyProtection="0"/>
    <xf numFmtId="0" fontId="46" fillId="8" borderId="8" applyNumberFormat="0" applyAlignment="0" applyProtection="0"/>
    <xf numFmtId="0" fontId="11" fillId="0" borderId="0"/>
    <xf numFmtId="167" fontId="11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7" fillId="0" borderId="0"/>
    <xf numFmtId="169" fontId="5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25" fillId="0" borderId="0" applyFont="0" applyFill="0" applyBorder="0" applyAlignment="0" applyProtection="0"/>
    <xf numFmtId="0" fontId="11" fillId="0" borderId="0"/>
    <xf numFmtId="0" fontId="11" fillId="0" borderId="0"/>
    <xf numFmtId="0" fontId="11" fillId="0" borderId="0"/>
    <xf numFmtId="170" fontId="1" fillId="0" borderId="0" applyFont="0" applyFill="0" applyBorder="0" applyAlignment="0" applyProtection="0"/>
    <xf numFmtId="0" fontId="10" fillId="0" borderId="0" applyNumberFormat="0" applyFont="0" applyFill="0" applyBorder="0" applyAlignment="0" applyProtection="0">
      <alignment vertical="top"/>
    </xf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167" fontId="11" fillId="0" borderId="0" applyFont="0" applyFill="0" applyBorder="0" applyAlignment="0" applyProtection="0"/>
    <xf numFmtId="167" fontId="7" fillId="0" borderId="0" applyFont="0" applyFill="0" applyBorder="0" applyAlignment="0" applyProtection="0"/>
    <xf numFmtId="0" fontId="11" fillId="0" borderId="0"/>
    <xf numFmtId="174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2" borderId="1" applyNumberFormat="0" applyFont="0" applyAlignment="0" applyProtection="0"/>
    <xf numFmtId="0" fontId="11" fillId="2" borderId="1" applyNumberFormat="0" applyFont="0" applyAlignment="0" applyProtection="0"/>
    <xf numFmtId="0" fontId="11" fillId="2" borderId="1" applyNumberFormat="0" applyFont="0" applyAlignment="0" applyProtection="0"/>
    <xf numFmtId="0" fontId="11" fillId="2" borderId="1" applyNumberFormat="0" applyFont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174" fontId="11" fillId="0" borderId="0" applyFont="0" applyFill="0" applyBorder="0" applyAlignment="0" applyProtection="0"/>
    <xf numFmtId="174" fontId="11" fillId="0" borderId="0" applyFont="0" applyFill="0" applyBorder="0" applyAlignment="0" applyProtection="0"/>
    <xf numFmtId="174" fontId="11" fillId="0" borderId="0" applyFont="0" applyFill="0" applyBorder="0" applyAlignment="0" applyProtection="0"/>
    <xf numFmtId="174" fontId="11" fillId="0" borderId="0" applyFont="0" applyFill="0" applyBorder="0" applyAlignment="0" applyProtection="0"/>
    <xf numFmtId="174" fontId="11" fillId="0" borderId="0" applyFont="0" applyFill="0" applyBorder="0" applyAlignment="0" applyProtection="0"/>
    <xf numFmtId="174" fontId="11" fillId="0" borderId="0" applyFont="0" applyFill="0" applyBorder="0" applyAlignment="0" applyProtection="0"/>
    <xf numFmtId="174" fontId="11" fillId="0" borderId="0" applyFont="0" applyFill="0" applyBorder="0" applyAlignment="0" applyProtection="0"/>
    <xf numFmtId="174" fontId="11" fillId="0" borderId="0" applyFont="0" applyFill="0" applyBorder="0" applyAlignment="0" applyProtection="0"/>
    <xf numFmtId="174" fontId="11" fillId="0" borderId="0" applyFont="0" applyFill="0" applyBorder="0" applyAlignment="0" applyProtection="0"/>
    <xf numFmtId="174" fontId="11" fillId="0" borderId="0" applyFont="0" applyFill="0" applyBorder="0" applyAlignment="0" applyProtection="0"/>
    <xf numFmtId="174" fontId="11" fillId="0" borderId="0" applyFont="0" applyFill="0" applyBorder="0" applyAlignment="0" applyProtection="0"/>
    <xf numFmtId="174" fontId="11" fillId="0" borderId="0" applyFont="0" applyFill="0" applyBorder="0" applyAlignment="0" applyProtection="0"/>
    <xf numFmtId="174" fontId="11" fillId="0" borderId="0" applyFont="0" applyFill="0" applyBorder="0" applyAlignment="0" applyProtection="0"/>
    <xf numFmtId="174" fontId="11" fillId="0" borderId="0" applyFont="0" applyFill="0" applyBorder="0" applyAlignment="0" applyProtection="0"/>
    <xf numFmtId="174" fontId="11" fillId="0" borderId="0" applyFont="0" applyFill="0" applyBorder="0" applyAlignment="0" applyProtection="0"/>
    <xf numFmtId="174" fontId="11" fillId="0" borderId="0" applyFont="0" applyFill="0" applyBorder="0" applyAlignment="0" applyProtection="0"/>
    <xf numFmtId="174" fontId="11" fillId="0" borderId="0" applyFont="0" applyFill="0" applyBorder="0" applyAlignment="0" applyProtection="0"/>
    <xf numFmtId="174" fontId="11" fillId="0" borderId="0" applyFont="0" applyFill="0" applyBorder="0" applyAlignment="0" applyProtection="0"/>
    <xf numFmtId="174" fontId="11" fillId="0" borderId="0" applyFont="0" applyFill="0" applyBorder="0" applyAlignment="0" applyProtection="0"/>
    <xf numFmtId="174" fontId="11" fillId="0" borderId="0" applyFont="0" applyFill="0" applyBorder="0" applyAlignment="0" applyProtection="0"/>
    <xf numFmtId="174" fontId="11" fillId="0" borderId="0" applyFont="0" applyFill="0" applyBorder="0" applyAlignment="0" applyProtection="0"/>
    <xf numFmtId="174" fontId="11" fillId="0" borderId="0" applyFont="0" applyFill="0" applyBorder="0" applyAlignment="0" applyProtection="0"/>
    <xf numFmtId="174" fontId="11" fillId="0" borderId="0" applyFont="0" applyFill="0" applyBorder="0" applyAlignment="0" applyProtection="0"/>
    <xf numFmtId="174" fontId="11" fillId="0" borderId="0" applyFont="0" applyFill="0" applyBorder="0" applyAlignment="0" applyProtection="0"/>
    <xf numFmtId="174" fontId="11" fillId="0" borderId="0" applyFont="0" applyFill="0" applyBorder="0" applyAlignment="0" applyProtection="0"/>
    <xf numFmtId="174" fontId="11" fillId="0" borderId="0" applyFont="0" applyFill="0" applyBorder="0" applyAlignment="0" applyProtection="0"/>
    <xf numFmtId="174" fontId="11" fillId="0" borderId="0" applyFont="0" applyFill="0" applyBorder="0" applyAlignment="0" applyProtection="0"/>
    <xf numFmtId="174" fontId="11" fillId="0" borderId="0" applyFont="0" applyFill="0" applyBorder="0" applyAlignment="0" applyProtection="0"/>
    <xf numFmtId="174" fontId="11" fillId="0" borderId="0" applyFont="0" applyFill="0" applyBorder="0" applyAlignment="0" applyProtection="0"/>
    <xf numFmtId="174" fontId="11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0" fontId="7" fillId="0" borderId="0"/>
    <xf numFmtId="176" fontId="11" fillId="0" borderId="0" applyFont="0" applyFill="0" applyBorder="0" applyAlignment="0" applyProtection="0"/>
    <xf numFmtId="176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0" fontId="11" fillId="0" borderId="0"/>
    <xf numFmtId="167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0" fontId="11" fillId="0" borderId="0"/>
    <xf numFmtId="167" fontId="11" fillId="0" borderId="0" applyFont="0" applyFill="0" applyBorder="0" applyAlignment="0" applyProtection="0"/>
    <xf numFmtId="0" fontId="11" fillId="0" borderId="0"/>
    <xf numFmtId="0" fontId="11" fillId="0" borderId="0"/>
    <xf numFmtId="0" fontId="11" fillId="0" borderId="0"/>
    <xf numFmtId="167" fontId="11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7" fillId="0" borderId="0"/>
    <xf numFmtId="0" fontId="2" fillId="13" borderId="3"/>
    <xf numFmtId="0" fontId="2" fillId="13" borderId="0"/>
    <xf numFmtId="4" fontId="2" fillId="0" borderId="0" applyFont="0" applyFill="0" applyBorder="0" applyAlignment="0" applyProtection="0"/>
    <xf numFmtId="3" fontId="2" fillId="0" borderId="0" applyFont="0" applyFill="0" applyBorder="0" applyAlignment="0" applyProtection="0"/>
    <xf numFmtId="183" fontId="2" fillId="0" borderId="0" applyFont="0" applyFill="0" applyBorder="0" applyAlignment="0" applyProtection="0"/>
    <xf numFmtId="175" fontId="2" fillId="0" borderId="0" applyFont="0" applyFill="0" applyBorder="0" applyAlignment="0" applyProtection="0"/>
    <xf numFmtId="0" fontId="2" fillId="0" borderId="0"/>
    <xf numFmtId="0" fontId="35" fillId="21" borderId="0" applyNumberFormat="0" applyBorder="0" applyAlignment="0" applyProtection="0"/>
    <xf numFmtId="0" fontId="35" fillId="21" borderId="0" applyNumberFormat="0" applyBorder="0" applyAlignment="0" applyProtection="0"/>
    <xf numFmtId="0" fontId="35" fillId="25" borderId="0" applyNumberFormat="0" applyBorder="0" applyAlignment="0" applyProtection="0"/>
    <xf numFmtId="0" fontId="35" fillId="28" borderId="0" applyNumberFormat="0" applyBorder="0" applyAlignment="0" applyProtection="0"/>
    <xf numFmtId="0" fontId="35" fillId="21" borderId="0" applyNumberFormat="0" applyBorder="0" applyAlignment="0" applyProtection="0"/>
    <xf numFmtId="0" fontId="35" fillId="32" borderId="0" applyNumberFormat="0" applyBorder="0" applyAlignment="0" applyProtection="0"/>
    <xf numFmtId="0" fontId="35" fillId="34" borderId="0" applyNumberFormat="0" applyBorder="0" applyAlignment="0" applyProtection="0"/>
    <xf numFmtId="0" fontId="35" fillId="9" borderId="7" applyNumberFormat="0" applyAlignment="0" applyProtection="0"/>
    <xf numFmtId="10" fontId="10" fillId="0" borderId="0" applyFill="0" applyBorder="0" applyAlignment="0" applyProtection="0"/>
    <xf numFmtId="0" fontId="35" fillId="25" borderId="0" applyNumberFormat="0" applyBorder="0" applyAlignment="0" applyProtection="0"/>
    <xf numFmtId="0" fontId="35" fillId="32" borderId="0" applyNumberFormat="0" applyBorder="0" applyAlignment="0" applyProtection="0"/>
    <xf numFmtId="167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0" fontId="35" fillId="9" borderId="7" applyNumberFormat="0" applyAlignment="0" applyProtection="0"/>
    <xf numFmtId="0" fontId="35" fillId="32" borderId="0" applyNumberFormat="0" applyBorder="0" applyAlignment="0" applyProtection="0"/>
    <xf numFmtId="0" fontId="35" fillId="25" borderId="0" applyNumberFormat="0" applyBorder="0" applyAlignment="0" applyProtection="0"/>
    <xf numFmtId="0" fontId="35" fillId="21" borderId="0" applyNumberFormat="0" applyBorder="0" applyAlignment="0" applyProtection="0"/>
    <xf numFmtId="0" fontId="35" fillId="21" borderId="0" applyNumberFormat="0" applyBorder="0" applyAlignment="0" applyProtection="0"/>
    <xf numFmtId="10" fontId="10" fillId="0" borderId="0" applyFill="0" applyBorder="0" applyAlignment="0" applyProtection="0"/>
    <xf numFmtId="0" fontId="35" fillId="34" borderId="0" applyNumberFormat="0" applyBorder="0" applyAlignment="0" applyProtection="0"/>
    <xf numFmtId="0" fontId="35" fillId="28" borderId="0" applyNumberFormat="0" applyBorder="0" applyAlignment="0" applyProtection="0"/>
    <xf numFmtId="0" fontId="35" fillId="9" borderId="7" applyNumberFormat="0" applyAlignment="0" applyProtection="0"/>
    <xf numFmtId="167" fontId="7" fillId="0" borderId="0" applyFont="0" applyFill="0" applyBorder="0" applyAlignment="0" applyProtection="0"/>
    <xf numFmtId="0" fontId="35" fillId="28" borderId="0" applyNumberFormat="0" applyBorder="0" applyAlignment="0" applyProtection="0"/>
    <xf numFmtId="0" fontId="35" fillId="34" borderId="0" applyNumberFormat="0" applyBorder="0" applyAlignment="0" applyProtection="0"/>
    <xf numFmtId="10" fontId="10" fillId="0" borderId="0" applyFill="0" applyBorder="0" applyAlignment="0" applyProtection="0"/>
    <xf numFmtId="0" fontId="35" fillId="21" borderId="0" applyNumberFormat="0" applyBorder="0" applyAlignment="0" applyProtection="0"/>
    <xf numFmtId="0" fontId="11" fillId="0" borderId="0"/>
    <xf numFmtId="170" fontId="11" fillId="0" borderId="0" applyFont="0" applyFill="0" applyBorder="0" applyAlignment="0" applyProtection="0"/>
    <xf numFmtId="0" fontId="1" fillId="0" borderId="0"/>
    <xf numFmtId="43" fontId="3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7">
    <xf numFmtId="0" fontId="0" fillId="0" borderId="0" xfId="0"/>
    <xf numFmtId="165" fontId="0" fillId="0" borderId="0" xfId="0" applyNumberFormat="1"/>
    <xf numFmtId="1" fontId="0" fillId="0" borderId="0" xfId="0" applyNumberFormat="1"/>
    <xf numFmtId="2" fontId="0" fillId="0" borderId="0" xfId="0" applyNumberFormat="1"/>
    <xf numFmtId="205" fontId="0" fillId="0" borderId="0" xfId="0" applyNumberFormat="1"/>
    <xf numFmtId="166" fontId="0" fillId="0" borderId="0" xfId="0" applyNumberFormat="1"/>
    <xf numFmtId="0" fontId="3" fillId="0" borderId="0" xfId="4"/>
  </cellXfs>
  <cellStyles count="2075">
    <cellStyle name="" xfId="511" xr:uid="{0BA1275E-3247-4EF7-9249-C51F09CB1801}"/>
    <cellStyle name="" xfId="509" xr:uid="{30D96C00-099E-4954-9F11-35D61450E467}"/>
    <cellStyle name="" xfId="507" xr:uid="{B26EAB3F-795B-43BB-A64F-9EDC9F8D6CF8}"/>
    <cellStyle name=" 2" xfId="506" xr:uid="{A2535EF2-84D0-445B-A03B-E823711567C4}"/>
    <cellStyle name="_1 кв ФАКТОР" xfId="94" xr:uid="{8DFEB4CE-EC41-41D2-B1AF-780693CAE627}"/>
    <cellStyle name=" 2" xfId="508" xr:uid="{70F9F154-981F-45A1-B571-BE8AF96D66FA}"/>
    <cellStyle name="_1 кв ФАКТОР" xfId="95" xr:uid="{1B2B816F-5076-456B-B0C8-18265B32A9A3}"/>
    <cellStyle name=" 2" xfId="510" xr:uid="{16D19F0A-E82E-421A-8F77-60CEC4AC6BA3}"/>
    <cellStyle name="_~4174642" xfId="519" xr:uid="{3967E84A-7126-4ECF-8BC8-BCCF3AF02BC2}"/>
    <cellStyle name="_~7514068" xfId="520" xr:uid="{839B0C3C-F001-4E93-9FB8-5661EE2FF69F}"/>
    <cellStyle name="_~7514068_Копия 1474 илова  01.01.2012 ўтган йилга нисбати" xfId="521" xr:uid="{99AA4336-D280-40BF-AB9F-0FE376A3A290}"/>
    <cellStyle name="_~7514068_Ўтган йилга нисбатан" xfId="522" xr:uid="{A763ED9B-EF9A-49ED-AF38-54518F2D7081}"/>
    <cellStyle name="_~7514068_Ўтган йилга нисбатан_01.11.12 утган йилга нисбатан 2" xfId="523" xr:uid="{23A6F85F-E4AD-49D8-A1C5-6AC090CC5B0D}"/>
    <cellStyle name="_~7514068_Ўтган йилга нисбатан_Копия 1474 илова  01.01.2012 ўтган йилга нисбати" xfId="524" xr:uid="{97F78A64-B049-4CA8-B287-1612B56315D9}"/>
    <cellStyle name="_~7514068_Хоразм туман" xfId="525" xr:uid="{64B59EBA-8009-4608-82BE-D046899A6D5A}"/>
    <cellStyle name="_~7514068_Хоразм туман_01.11.12 утган йилга нисбатан 2" xfId="526" xr:uid="{A3119734-6552-4D4F-AFC1-F65EB5B3959D}"/>
    <cellStyle name="_~7514068_Хоразм туман_Копия 1474 илова  01.01.2012 ўтган йилга нисбати" xfId="527" xr:uid="{B03A9B2B-3414-43B4-A0F6-461803DBF14E}"/>
    <cellStyle name="_~8658882" xfId="528" xr:uid="{3046059F-1225-40CC-B624-8946EFCC4B9B}"/>
    <cellStyle name="_01kich10_1047-1050" xfId="529" xr:uid="{08B65F1D-21AA-43F8-A004-A0D8BA8DD466}"/>
    <cellStyle name="_01kich10_1047-1050_кичбиз" xfId="530" xr:uid="{586EB03C-3DA2-4E25-AA4D-D84623AE9D3C}"/>
    <cellStyle name="_01kich10_1047-1050_Кичик бизнес" xfId="531" xr:uid="{E325F173-55D4-41BC-8A90-4DD6C4F9825B}"/>
    <cellStyle name="_01kich10_1047-1050_Кредит линия-русча" xfId="532" xr:uid="{8EC5A1D1-2695-4A6D-B00A-B2B192003361}"/>
    <cellStyle name="_1 кв ФАКТОР" xfId="96" xr:uid="{2B8A12F4-4A8E-4B4A-8CC8-D80CC4301E0D}"/>
    <cellStyle name="_1-16 KUNLIK" xfId="626" xr:uid="{E4B90AE9-CBCC-41A9-B4CE-A54E2150F97D}"/>
    <cellStyle name="_1-16 KUNLIK_Копия 1474 илова  01.01.2012 ўтган йилга нисбати" xfId="627" xr:uid="{3D50B1C3-65A5-4D3E-8C62-989BF3A0F02F}"/>
    <cellStyle name="_1-16 KUNLIK_Ўтган йилга нисбатан" xfId="628" xr:uid="{8C307658-2AC4-48A2-B1BE-343619539E63}"/>
    <cellStyle name="_1-16 KUNLIK_Ўтган йилга нисбатан_01.11.12 утган йилга нисбатан 2" xfId="629" xr:uid="{88D8E7F0-3D0D-44DD-AB41-70D0CA651F38}"/>
    <cellStyle name="_1-16 KUNLIK_Ўтган йилга нисбатан_Копия 1474 илова  01.01.2012 ўтган йилга нисбати" xfId="630" xr:uid="{996FC624-EE39-4FF4-B883-61855C43A273}"/>
    <cellStyle name="_1-кисм 1-свод" xfId="631" xr:uid="{3AFCBF80-665F-4E8C-AE34-363736AE34A4}"/>
    <cellStyle name="_1. АСАЛ-СВОД22_04" xfId="533" xr:uid="{4BC89FB8-FE1C-4658-9B97-E1D480D0BC41}"/>
    <cellStyle name="_1. АСАЛ-СВОД22_04_Копия 1474 илова  01.01.2012 ўтган йилга нисбати" xfId="534" xr:uid="{CF5CEA6A-4004-4BB3-B95D-7A2DACB2F595}"/>
    <cellStyle name="_1. АСАЛ-СВОД22_04_Ўтган йилга нисбатан" xfId="535" xr:uid="{D8269A2E-D088-481E-B5EA-67E49435200B}"/>
    <cellStyle name="_1. АСАЛ-СВОД22_04_Ўтган йилга нисбатан_01.11.12 утган йилга нисбатан 2" xfId="536" xr:uid="{39872495-D091-4690-886D-50994C1D40D8}"/>
    <cellStyle name="_1. АСАЛ-СВОД22_04_Ўтган йилга нисбатан_Копия 1474 илова  01.01.2012 ўтган йилга нисбати" xfId="537" xr:uid="{FE6FF7FB-CD7C-40AC-B944-A8B3F05C35A8}"/>
    <cellStyle name="_1. АСАЛ-СВОД22_04_Хоразм туман" xfId="538" xr:uid="{C21445DF-50F3-4BD2-B81F-7A6E057EA039}"/>
    <cellStyle name="_1. АСАЛ-СВОД22_04_Хоразм туман_01.11.12 утган йилга нисбатан 2" xfId="539" xr:uid="{AB4DF070-3883-45B4-930D-1F9919601D19}"/>
    <cellStyle name="_1. АСАЛ-СВОД22_04_Хоразм туман_Копия 1474 илова  01.01.2012 ўтган йилга нисбати" xfId="540" xr:uid="{C01BAEB3-D4E2-4D46-8C24-311DCB7518BF}"/>
    <cellStyle name="_1. БАЛИҚ-СВОД 22 04" xfId="541" xr:uid="{CDB0FE54-9E57-4A91-AD95-EF0D6D5DAE13}"/>
    <cellStyle name="_1. БАЛИҚ-СВОД 22 04_Копия 1474 илова  01.01.2012 ўтган йилга нисбати" xfId="542" xr:uid="{A597332E-637C-4B60-9E29-7D272C807BC7}"/>
    <cellStyle name="_1. БАЛИҚ-СВОД 22 04_Ўтган йилга нисбатан" xfId="543" xr:uid="{1FDD7186-3583-4BCF-8A9B-4DB668D51F6E}"/>
    <cellStyle name="_1. БАЛИҚ-СВОД 22 04_Ўтган йилга нисбатан_01.11.12 утган йилга нисбатан 2" xfId="544" xr:uid="{D79D2087-A568-4A7F-BDB9-BA5EBD2B1032}"/>
    <cellStyle name="_1. БАЛИҚ-СВОД 22 04_Ўтган йилга нисбатан_Копия 1474 илова  01.01.2012 ўтган йилга нисбати" xfId="545" xr:uid="{B1EEBC74-C7DC-470B-A0F1-72F82E8B748B}"/>
    <cellStyle name="_1. БАЛИҚ-СВОД 22 04_Хоразм туман" xfId="546" xr:uid="{7F626271-88C6-41A2-AE0B-B280A1BA1421}"/>
    <cellStyle name="_1. БАЛИҚ-СВОД 22 04_Хоразм туман_01.11.12 утган йилга нисбатан 2" xfId="547" xr:uid="{F9C9D066-B022-4A33-9738-8DC45A952661}"/>
    <cellStyle name="_1. БАЛИҚ-СВОД 22 04_Хоразм туман_Копия 1474 илова  01.01.2012 ўтган йилга нисбати" xfId="548" xr:uid="{74095A86-4458-43CE-B26E-01868AA717DD}"/>
    <cellStyle name="_1.СВОД АГРОМИНИТЕХ 01.01" xfId="549" xr:uid="{BA572312-C7DF-42CE-B36B-99E57D679B7B}"/>
    <cellStyle name="_1.СВОД АГРОМИНИТЕХ 01.01_Копия 1474 илова  01.01.2012 ўтган йилга нисбати" xfId="550" xr:uid="{924C71B5-329C-4C87-BBCF-1C1CCE8673A1}"/>
    <cellStyle name="_1.СВОД АГРОМИНИТЕХ 01.01_Ўтган йилга нисбатан" xfId="551" xr:uid="{F26C8E0F-40E1-4EFA-95E1-E132EB4DF49B}"/>
    <cellStyle name="_1.СВОД АГРОМИНИТЕХ 01.01_Ўтган йилга нисбатан_01.11.12 утган йилга нисбатан 2" xfId="552" xr:uid="{7A46D980-A16B-4434-AFC4-BEBC3C81B4D6}"/>
    <cellStyle name="_1.СВОД АГРОМИНИТЕХ 01.01_Ўтган йилга нисбатан_Копия 1474 илова  01.01.2012 ўтган йилга нисбати" xfId="553" xr:uid="{7675F86A-E70D-4CC7-BA5B-4DB6ABB658BC}"/>
    <cellStyle name="_1.СВОД АГРОМИНИТЕХ 01.01_Хоразм туман" xfId="554" xr:uid="{9F8FB567-7B41-40B1-BC1E-1901234645FD}"/>
    <cellStyle name="_1.СВОД АГРОМИНИТЕХ 01.01_Хоразм туман_01.11.12 утган йилга нисбатан 2" xfId="555" xr:uid="{44181C25-3B7D-4F40-BFB0-2205BD2A63D7}"/>
    <cellStyle name="_1.СВОД АГРОМИНИТЕХ 01.01_Хоразм туман_Копия 1474 илова  01.01.2012 ўтган йилга нисбати" xfId="556" xr:uid="{642A98C8-98D8-4CA0-B766-BD67FF0B9B76}"/>
    <cellStyle name="_1046-04_ЯНВАРЬ" xfId="557" xr:uid="{E0A1B558-B95E-49F7-8380-77C682751FF7}"/>
    <cellStyle name="_1046-04_ЯНВАРЬ_Копия 1474 илова  01.01.2012 ўтган йилга нисбати" xfId="558" xr:uid="{542AA260-9415-4EC2-81D4-E27DDBE3137E}"/>
    <cellStyle name="_1046-04_ЯНВАРЬ_КР Нукус   (2 жадвал)" xfId="559" xr:uid="{4BE0280D-5F3F-47C7-B66C-9FF8160896E9}"/>
    <cellStyle name="_1046-04_ЯНВАРЬ_КР Нукус   (2 жадвал)_01.11.12 утган йилга нисбатан 2" xfId="560" xr:uid="{CA231D88-ACC3-4862-82DF-7FB370433C15}"/>
    <cellStyle name="_1046-04_ЯНВАРЬ_КР Нукус   (2 жадвал)_Копия 1474 илова  01.01.2012 ўтган йилга нисбати" xfId="561" xr:uid="{41E48CB7-36ED-44FC-AA58-B24F094BFABE}"/>
    <cellStyle name="_1046-04_ЯНВАРЬ_Ўтган йилга нисбатан" xfId="562" xr:uid="{02F40673-0F20-4AB0-B73B-4116DCA9B5C6}"/>
    <cellStyle name="_1046-04_ЯНВАРЬ_Ўтган йилга нисбатан_01.11.12 утган йилга нисбатан 2" xfId="563" xr:uid="{B7221747-B31C-4428-8A6D-F4AFAF1F4CC1}"/>
    <cellStyle name="_1046-04_ЯНВАРЬ_Ўтган йилга нисбатан_Копия 1474 илова  01.01.2012 ўтган йилга нисбати" xfId="564" xr:uid="{DFFCB42F-4A03-4849-978E-93FC38449B64}"/>
    <cellStyle name="_1046-04_ЯНВАРЬ_Хоразм туман" xfId="565" xr:uid="{237A1E90-FE69-4548-9749-AB1D7DC6C4AF}"/>
    <cellStyle name="_1046-04_ЯНВАРЬ_Хоразм туман_01.11.12 утган йилга нисбатан 2" xfId="566" xr:uid="{C15466B0-83F6-4BCB-AE93-6C052A2EF9FC}"/>
    <cellStyle name="_1046-04_ЯНВАРЬ_Хоразм туман_Копия 1474 илова  01.01.2012 ўтган йилга нисбати" xfId="567" xr:uid="{37385D8D-C8B8-4CA3-90BF-E87A0FF08BE2}"/>
    <cellStyle name="_1046-СВОД-охирги" xfId="568" xr:uid="{F03E4E9B-55CC-4CE4-9760-30499803E1DE}"/>
    <cellStyle name="_1046-СВОД-охирги_выдача_2011-2015_1" xfId="569" xr:uid="{9462FC62-0923-4B83-85B3-6BEFDD1F536D}"/>
    <cellStyle name="_1046-СВОД-охирги_выдача_2011-2015_1_Копия 1474 илова  01.01.2012 ўтган йилга нисбати" xfId="570" xr:uid="{C484719E-890C-4587-ADD3-496371311AB3}"/>
    <cellStyle name="_1046-СВОД-охирги_выдача_2011-2015_1_Ўтган йилга нисбатан" xfId="571" xr:uid="{70D1BDE8-DCF0-4463-A760-F8FBDD84C189}"/>
    <cellStyle name="_1046-СВОД-охирги_выдача_2011-2015_1_Ўтган йилга нисбатан_01.11.12 утган йилга нисбатан 2" xfId="572" xr:uid="{5C6A5F89-991B-41B7-B9A2-51A0B481A3F6}"/>
    <cellStyle name="_1046-СВОД-охирги_выдача_2011-2015_1_Ўтган йилга нисбатан_Копия 1474 илова  01.01.2012 ўтган йилга нисбати" xfId="573" xr:uid="{9168327B-8C9F-442A-8F00-FEB1D7DB10AA}"/>
    <cellStyle name="_1046-СВОД-охирги_выдача_2011-2015_1_Хоразм туман" xfId="574" xr:uid="{2C0E54DD-7EAF-4E69-82F3-D165A3F799F2}"/>
    <cellStyle name="_1046-СВОД-охирги_выдача_2011-2015_1_Хоразм туман_01.11.12 утган йилга нисбатан 2" xfId="575" xr:uid="{A3108C5C-360F-4D84-88F0-C024B2647118}"/>
    <cellStyle name="_1046-СВОД-охирги_выдача_2011-2015_1_Хоразм туман_Копия 1474 илова  01.01.2012 ўтган йилга нисбати" xfId="576" xr:uid="{A2D47231-A1EA-49C2-B782-BAEEC256FD08}"/>
    <cellStyle name="_1046-СВОД-охирги_Копия 1474 илова  01.01.2012 ўтган йилга нисбати" xfId="577" xr:uid="{1573BE3F-D54C-4194-AA6C-5DAF62B0110F}"/>
    <cellStyle name="_1046-СВОД-охирги_Кредит линия-русча" xfId="578" xr:uid="{9E64E444-3E36-41FE-AF54-D6CB14A1C501}"/>
    <cellStyle name="_1046-СВОД-охирги_Кредит линия-русча_01.11.12 утган йилга нисбатан 2" xfId="579" xr:uid="{5CE90BAA-A364-4E46-9899-144F30D01D7B}"/>
    <cellStyle name="_1046-СВОД-охирги_Кредит линия-русча_банк вилоят ув капитал" xfId="580" xr:uid="{9F50C1A0-9F37-469A-8DAF-18600D83D63C}"/>
    <cellStyle name="_1046-СВОД-охирги_Кредит линия-русча_банк вилоят ув капитал_01.11.12 утган йилга нисбатан 2" xfId="581" xr:uid="{1C1A4C73-3E9D-4223-978C-D1EF439B14CC}"/>
    <cellStyle name="_1046-СВОД-охирги_Кредит линия-русча_банк вилоят ув капитал_Копия 1474 илова  01.01.2012 ўтган йилга нисбати" xfId="582" xr:uid="{D2D7EA99-3FDE-49F9-9FD4-4263C5EA8A2D}"/>
    <cellStyle name="_1046-СВОД-охирги_Кредит линия-русча_Книга1" xfId="583" xr:uid="{D0274DD5-6747-415B-A0B9-874317766F4B}"/>
    <cellStyle name="_1046-СВОД-охирги_Кредит линия-русча_Книга1_01.11.12 утган йилга нисбатан 2" xfId="584" xr:uid="{D27CC69F-6F31-4197-9A17-8A0B6C351D49}"/>
    <cellStyle name="_1046-СВОД-охирги_Кредит линия-русча_Книга1_Копия 1474 илова  01.01.2012 ўтган йилга нисбати" xfId="585" xr:uid="{D62F0D9C-0914-4DF3-A05D-CC9C7E036AB1}"/>
    <cellStyle name="_1046-СВОД-охирги_Кредит линия-русча_Копия 1474 илова  01.01.2012 ўтган йилга нисбати" xfId="586" xr:uid="{D9F10218-C3BD-4E18-8E99-F353EBB29B92}"/>
    <cellStyle name="_1046-СВОД-охирги_Кредит линия-русча_кредиты" xfId="587" xr:uid="{700D0142-98B9-4869-855A-3D7D4849D93C}"/>
    <cellStyle name="_1046-СВОД-охирги_Кредит линия-русча_кредиты_01.11.12 утган йилга нисбатан 2" xfId="588" xr:uid="{EB9D7950-6CC3-45F3-80CB-AF3D28C4044F}"/>
    <cellStyle name="_1046-СВОД-охирги_Кредит линия-русча_кредиты_Копия 1474 илова  01.01.2012 ўтган йилга нисбати" xfId="589" xr:uid="{62FDAD56-C287-4A87-AA0F-32F0BEE92CB8}"/>
    <cellStyle name="_1046-СВОД-охирги_Кредит линия-русча_ПРОГНОЗ И 2008-2015 125 фоизлик ОКОНЧАТЕЛЬНЫЙ" xfId="590" xr:uid="{B243B376-D5A1-4952-8A8E-09F6D6EDEA19}"/>
    <cellStyle name="_1046-СВОД-охирги_Кредит линия-русча_ПРОГНОЗ И 2008-2015 125 фоизлик ОКОНЧАТЕЛЬНЫЙ_01.11.12 утган йилга нисбатан 2" xfId="591" xr:uid="{CF27EA5E-C07D-44A5-800E-3DD93D16B049}"/>
    <cellStyle name="_1046-СВОД-охирги_Кредит линия-русча_ПРОГНОЗ И 2008-2015 125 фоизлик ОКОНЧАТЕЛЬНЫЙ_Копия 1474 илова  01.01.2012 ўтган йилга нисбати" xfId="592" xr:uid="{EEA2D57B-B9BD-4B27-8E4F-7583ADBA2B48}"/>
    <cellStyle name="_1046-СВОД-охирги_Кредит линия-русча_СВОД БАРЧА олдинги" xfId="593" xr:uid="{31E7EEF0-0DC0-4619-B130-50455D3DDDC0}"/>
    <cellStyle name="_1046-СВОД-охирги_Кредит линия-русча_СВОД БАРЧА олдинги_Копия 1474 илова  01.01.2012 ўтган йилга нисбати" xfId="594" xr:uid="{3990BD89-1F00-4999-907D-F8BBCA95E7CE}"/>
    <cellStyle name="_1046-СВОД-охирги_Кредит линия-русча_СВОД БАРЧА олдинги_Ўтган йилга нисбатан" xfId="595" xr:uid="{5EFF973D-16E7-4B39-83C4-81A409F5213F}"/>
    <cellStyle name="_1046-СВОД-охирги_Кредит линия-русча_СВОД БАРЧА олдинги_Ўтган йилга нисбатан_01.11.12 утган йилга нисбатан 2" xfId="596" xr:uid="{B508388C-6BC4-442D-9CB9-BCDE87CE3FC4}"/>
    <cellStyle name="_1046-СВОД-охирги_Кредит линия-русча_СВОД БАРЧА олдинги_Ўтган йилга нисбатан_Копия 1474 илова  01.01.2012 ўтган йилга нисбати" xfId="597" xr:uid="{420D35ED-45ED-4F3A-94A2-78B0CEEBCE9F}"/>
    <cellStyle name="_1046-СВОД-охирги_Кредит линия-русча_Хоразм туман" xfId="598" xr:uid="{ED4C959B-88DB-4ED9-929C-E1C87CEE4A75}"/>
    <cellStyle name="_1046-СВОД-охирги_Кредит линия-русча_Хоразм туман_01.11.12 утган йилга нисбатан 2" xfId="599" xr:uid="{72BA7962-DA19-4178-BD1E-775DE9FB9AF2}"/>
    <cellStyle name="_1046-СВОД-охирги_Кредит линия-русча_Хоразм туман_Копия 1474 илова  01.01.2012 ўтган йилга нисбати" xfId="600" xr:uid="{85BC2FFC-8D6D-46EE-850C-CDFA95A855A2}"/>
    <cellStyle name="_1046-СВОД-охирги_Прог" xfId="601" xr:uid="{BF5CB43C-B761-4457-ADF4-922B8D037AFE}"/>
    <cellStyle name="_1046-СВОД-охирги_Прог_01.11.12 утган йилга нисбатан 2" xfId="602" xr:uid="{25E8EF08-153E-4261-BA62-90948C714387}"/>
    <cellStyle name="_1046-СВОД-охирги_Прог_Копия 1474 илова  01.01.2012 ўтган йилга нисбати" xfId="603" xr:uid="{FB79A45C-C7A1-4A86-831C-A46895423A62}"/>
    <cellStyle name="_1046-СВОД-охирги_ПРОГНОЗ И 2008-2015 125 фоизлик ОКОНЧАТЕЛЬНЫЙ" xfId="604" xr:uid="{B92347C6-C6E2-4BEF-8371-6B7DC00D461F}"/>
    <cellStyle name="_1046-СВОД-охирги_ПРОГНОЗ И 2008-2015 125 фоизлик ОКОНЧАТЕЛЬНЫЙ_Копия 1474 илова  01.01.2012 ўтган йилга нисбати" xfId="605" xr:uid="{BCED6B3D-4559-4865-A7C7-97F034301FAF}"/>
    <cellStyle name="_1046-СВОД-охирги_ПРОГНОЗ И 2008-2015 125 фоизлик ОКОНЧАТЕЛЬНЫЙ_Ўтган йилга нисбатан" xfId="606" xr:uid="{8F669319-2981-4E32-907C-20BF4E711831}"/>
    <cellStyle name="_1046-СВОД-охирги_ПРОГНОЗ И 2008-2015 125 фоизлик ОКОНЧАТЕЛЬНЫЙ_Ўтган йилга нисбатан_01.11.12 утган йилга нисбатан 2" xfId="607" xr:uid="{A9467928-9ABE-4E1F-9784-A838E4CC576A}"/>
    <cellStyle name="_1046-СВОД-охирги_ПРОГНОЗ И 2008-2015 125 фоизлик ОКОНЧАТЕЛЬНЫЙ_Ўтган йилга нисбатан_Копия 1474 илова  01.01.2012 ўтган йилга нисбати" xfId="608" xr:uid="{855E2E27-5DD7-44BD-90C4-E317D28C9CCE}"/>
    <cellStyle name="_1046-СВОД-охирги_ПРОГНОЗ И 2008-2015 125 фоизлик ОКОНЧАТЕЛЬНЫЙ_Хоразм туман" xfId="609" xr:uid="{410F857F-505B-4877-8B8C-2A570D6D336B}"/>
    <cellStyle name="_1046-СВОД-охирги_ПРОГНОЗ И 2008-2015 125 фоизлик ОКОНЧАТЕЛЬНЫЙ_Хоразм туман_01.11.12 утган йилга нисбатан 2" xfId="610" xr:uid="{B0AD4714-B682-4D6D-9F12-445063474204}"/>
    <cellStyle name="_1046-СВОД-охирги_ПРОГНОЗ И 2008-2015 125 фоизлик ОКОНЧАТЕЛЬНЫЙ_Хоразм туман_Копия 1474 илова  01.01.2012 ўтган йилга нисбати" xfId="611" xr:uid="{BAAD9C28-4C72-4B26-92DB-536DCDC15173}"/>
    <cellStyle name="_1046-СВОД-охирги_Рес-га" xfId="612" xr:uid="{F3CAC863-4FB1-4A88-8042-6DCBD5EEDBF4}"/>
    <cellStyle name="_1046-СВОД-охирги_Рес-га_Копия 1474 илова  01.01.2012 ўтган йилга нисбати" xfId="613" xr:uid="{E71FE2EE-6467-4D14-B123-A5CED1C73D4E}"/>
    <cellStyle name="_1046-СВОД-охирги_Рес-га_Ўтган йилга нисбатан" xfId="614" xr:uid="{9F3F0961-D59D-456E-A644-36506E8DFBFA}"/>
    <cellStyle name="_1046-СВОД-охирги_Рес-га_Ўтган йилга нисбатан_01.11.12 утган йилга нисбатан 2" xfId="615" xr:uid="{4A85E2BF-E520-47F2-AC90-54D5FFF4FBC3}"/>
    <cellStyle name="_1046-СВОД-охирги_Рес-га_Ўтган йилга нисбатан_Копия 1474 илова  01.01.2012 ўтган йилга нисбати" xfId="616" xr:uid="{24D17707-ABA3-4496-9559-BD23FBA294A3}"/>
    <cellStyle name="_1046-СВОД-охирги_СВОД БАРЧА олдинги" xfId="617" xr:uid="{BAE6F308-9CA0-4D74-929A-5F6ACCB5C6C8}"/>
    <cellStyle name="_1046-СВОД-охирги_СВОД БАРЧА олдинги_01.11.12 утган йилга нисбатан 2" xfId="618" xr:uid="{8C0A2D5C-B6B4-4F22-A245-5F856C09E35D}"/>
    <cellStyle name="_1046-СВОД-охирги_СВОД БАРЧА олдинги_Копия 1474 илова  01.01.2012 ўтган йилга нисбати" xfId="619" xr:uid="{DC8936CF-7BAB-47C1-9CC1-7A8077EF8A17}"/>
    <cellStyle name="_1046-СВОД-охирги_Ўтган йилга нисбатан" xfId="620" xr:uid="{5F0F774F-A0B4-463C-94D9-3869D4740AD4}"/>
    <cellStyle name="_1046-СВОД-охирги_Ўтган йилга нисбатан_01.11.12 утган йилга нисбатан 2" xfId="621" xr:uid="{AF5F2DD4-79E8-4C8B-8FE6-B60A0035DE93}"/>
    <cellStyle name="_1046-СВОД-охирги_Ўтган йилга нисбатан_Копия 1474 илова  01.01.2012 ўтган йилга нисбати" xfId="622" xr:uid="{8C5F8E7C-5E3E-4268-8559-E9C1EB3C60A3}"/>
    <cellStyle name="_1046-СВОД-охирги_форма 01.01.2016" xfId="623" xr:uid="{995D96D9-C525-4E9A-80CA-BEAC51BFA623}"/>
    <cellStyle name="_1046-СВОД-охирги_форма 01.01.2016_01.11.12 утган йилга нисбатан 2" xfId="624" xr:uid="{C45D91DE-51B5-4C75-ADB0-2D06289D4BBB}"/>
    <cellStyle name="_1046-СВОД-охирги_форма 01.01.2016_Копия 1474 илова  01.01.2012 ўтган йилга нисбати" xfId="625" xr:uid="{F3280B7E-C82C-4386-85F4-3AB2955D76C8}"/>
    <cellStyle name="_1q2010" xfId="97" xr:uid="{602970DD-05A3-463B-8BCB-7BF85A37FF28}"/>
    <cellStyle name="_2.45 таблица ижтимоий" xfId="632" xr:uid="{800B672F-08E5-4DAD-8DBC-786ACA008D8C}"/>
    <cellStyle name="_2.45 таблица ижтимоий_01.11.12 утган йилга нисбатан 2" xfId="633" xr:uid="{C1103309-152F-4078-9394-5783CCA29A5B}"/>
    <cellStyle name="_2.45 таблица ижтимоий_Копия 1474 илова  01.01.2012 ўтган йилга нисбати" xfId="634" xr:uid="{58A32B56-A305-42BD-8EED-8E890366920C}"/>
    <cellStyle name="_2.45 таблица ижтимоий_КР_ Прогноз (4 жадвал)" xfId="635" xr:uid="{C1F871A5-3C69-4555-BC3A-B4F773F34402}"/>
    <cellStyle name="_2.45 таблица ижтимоий_КР_ Прогноз (4 жадвал)_01.11.12 утган йилга нисбатан 2" xfId="636" xr:uid="{D341811D-05AA-4900-985F-39DA9A07D683}"/>
    <cellStyle name="_2.45 таблица ижтимоий_КР_ Прогноз (4 жадвал)_Копия 1474 илова  01.01.2012 ўтган йилга нисбати" xfId="637" xr:uid="{CC9639DB-F248-4AEE-8288-1EA0A21C0345}"/>
    <cellStyle name="_2.46 таблица ижтимоий" xfId="638" xr:uid="{001AE8A3-4C51-4BF0-87E5-4E830DABF0C7}"/>
    <cellStyle name="_2.46 таблица ижтимоий_01.11.12 утган йилга нисбатан 2" xfId="639" xr:uid="{035F1C6A-938F-4D11-8958-A86EB2E30EDA}"/>
    <cellStyle name="_2.46 таблица ижтимоий_Копия 1474 илова  01.01.2012 ўтган йилга нисбати" xfId="640" xr:uid="{AC2EC59C-B6BB-479F-8848-DCD300B345D0}"/>
    <cellStyle name="_2.46 таблица ижтимоий_КР_ Прогноз (4 жадвал)" xfId="641" xr:uid="{98B65605-AEBC-4FA0-9A97-7FA6B39073C8}"/>
    <cellStyle name="_2.46 таблица ижтимоий_КР_ Прогноз (4 жадвал)_01.11.12 утган йилга нисбатан 2" xfId="642" xr:uid="{A71A05A0-5CA5-423C-8245-36C2DFDF440B}"/>
    <cellStyle name="_2.46 таблица ижтимоий_КР_ Прогноз (4 жадвал)_Копия 1474 илова  01.01.2012 ўтган йилга нисбати" xfId="643" xr:uid="{CE7C78E9-BE35-4819-A4E6-31D9F9DAF7C2}"/>
    <cellStyle name="_2.58 таблица ВЭС" xfId="644" xr:uid="{0C53995C-DFB9-47A7-BFB9-B2C7711DE257}"/>
    <cellStyle name="_2.58 таблица ВЭС_01.11.12 утган йилга нисбатан 2" xfId="645" xr:uid="{5E2C783D-4977-4325-8C8E-EB1F972FE530}"/>
    <cellStyle name="_2.58 таблица ВЭС_Копия 1474 илова  01.01.2012 ўтган йилга нисбати" xfId="646" xr:uid="{F1D921AB-8CB6-4080-B3A9-C49508F18B7B}"/>
    <cellStyle name="_2.58 таблица ВЭС_КР_ Прогноз (4 жадвал)" xfId="647" xr:uid="{F2571D16-6189-49F5-A35B-D31357B9632E}"/>
    <cellStyle name="_2.58 таблица ВЭС_КР_ Прогноз (4 жадвал)_01.11.12 утган йилга нисбатан 2" xfId="648" xr:uid="{E4909C11-D45C-447C-971B-9FB4F69EAC41}"/>
    <cellStyle name="_2.58 таблица ВЭС_КР_ Прогноз (4 жадвал)_Копия 1474 илова  01.01.2012 ўтган йилга нисбати" xfId="649" xr:uid="{3D931733-471A-42A6-B5F8-EA66AC9B21DE}"/>
    <cellStyle name="_2.58 узгаргани" xfId="650" xr:uid="{D00B39CD-FE5D-412B-98E3-918F6D9AA427}"/>
    <cellStyle name="_2008 КХ ЯНГИ ДАСТУР" xfId="98" xr:uid="{983957C9-7AC0-4087-8EB7-576A50FBC315}"/>
    <cellStyle name="_2008й прогноз ДАСТУР" xfId="651" xr:uid="{88C2C55A-31D1-4FD2-84F2-2E5E54649CEF}"/>
    <cellStyle name="_2008й прогноз ДАСТУР_01.11.12 утган йилга нисбатан 2" xfId="652" xr:uid="{D4666098-B7D7-41D3-8DA3-6FA5A36080BB}"/>
    <cellStyle name="_2008й прогноз ДАСТУР_Копия 1474 илова  01.01.2012 ўтган йилга нисбати" xfId="653" xr:uid="{304A6E28-430D-4633-AC67-5CB243FE9162}"/>
    <cellStyle name="_2008й прогноз ДАСТУР_КР_ Прогноз (4 жадвал)" xfId="654" xr:uid="{92768400-5C85-4565-80E6-7B49B96EB1D9}"/>
    <cellStyle name="_2008й прогноз ДАСТУР_КР_ Прогноз (4 жадвал)_01.11.12 утган йилга нисбатан 2" xfId="655" xr:uid="{43F49CB8-D791-4A0F-A36E-CEFE0B38DA23}"/>
    <cellStyle name="_2008й прогноз ДАСТУР_КР_ Прогноз (4 жадвал)_Копия 1474 илова  01.01.2012 ўтган йилга нисбати" xfId="656" xr:uid="{EEECB327-CC14-4928-A6A6-EB501892CC78}"/>
    <cellStyle name="_21а жадваллар" xfId="99" xr:uid="{77221481-AE3B-497F-9B6C-A9A431B1EB0C}"/>
    <cellStyle name="_21а жадваллар_01.11.12 утган йилга нисбатан 2" xfId="657" xr:uid="{A2A9A912-E2B5-42E0-AF42-709B55173517}"/>
    <cellStyle name="_21а жадваллар_иктисодга" xfId="658" xr:uid="{6C65F34D-9625-4359-B530-7C90CB8D7971}"/>
    <cellStyle name="_21а жадваллар_иктисодга_01.11.12 утган йилга нисбатан 2" xfId="659" xr:uid="{881FB6E4-2C94-4C1D-ADA5-05FE87A83B6F}"/>
    <cellStyle name="_21а жадваллар_иктисодга_Копия 1474 илова  01.01.2012 ўтган йилга нисбати" xfId="660" xr:uid="{F93256A1-EBA8-4DC4-9525-F6C6263E9AAA}"/>
    <cellStyle name="_21а жадваллар_иктисодга_КР_ Прогноз (4 жадвал)" xfId="661" xr:uid="{20F101D4-56CA-42D0-901B-2A91F1191506}"/>
    <cellStyle name="_21а жадваллар_иктисодга_КР_ Прогноз (4 жадвал)_01.11.12 утган йилга нисбатан 2" xfId="662" xr:uid="{BC411A47-70CF-4AD0-A6D5-86C278B4D2BE}"/>
    <cellStyle name="_21а жадваллар_иктисодга_КР_ Прогноз (4 жадвал)_Копия 1474 илова  01.01.2012 ўтган йилга нисбати" xfId="663" xr:uid="{E120E4F6-11F9-4583-9DE7-A77C8D315C0A}"/>
    <cellStyle name="_21а жадваллар_Копия 1474 илова  01.01.2012 ўтган йилга нисбати" xfId="664" xr:uid="{88220EF1-FBF7-4EDB-B798-D58F180755B5}"/>
    <cellStyle name="_21а жадваллар_Прогноз_2012_24.09.11" xfId="100" xr:uid="{F5B0E5FE-F8F8-41B4-BAB4-391E5D692F7A}"/>
    <cellStyle name="_21а жадваллар_Сухроб Вилоят свод" xfId="665" xr:uid="{4891DFB9-0E5B-47E8-8A92-54F9B0D46523}"/>
    <cellStyle name="_21а жадваллар_Сухроб Вилоят свод_01.11.12 утган йилга нисбатан 2" xfId="666" xr:uid="{7CCB07BD-2644-48FB-A4C2-7BD18C5A8B71}"/>
    <cellStyle name="_21а жадваллар_Сухроб Вилоят свод_Копия 1474 илова  01.01.2012 ўтган йилга нисбати" xfId="667" xr:uid="{A6A8B4AF-7341-4CD0-BA0E-B82565BCCAC1}"/>
    <cellStyle name="_21а жадваллар_Сухроб Вилоят свод_КР_ Прогноз (4 жадвал)" xfId="668" xr:uid="{EBDC9994-7EDF-4DA1-9F45-A518F85DE7F9}"/>
    <cellStyle name="_21а жадваллар_Сухроб Вилоят свод_КР_ Прогноз (4 жадвал)_01.11.12 утган йилга нисбатан 2" xfId="669" xr:uid="{98EB6BBE-7736-40A7-847F-66FB6EDF4DC4}"/>
    <cellStyle name="_21а жадваллар_Сухроб Вилоят свод_КР_ Прогноз (4 жадвал)_Копия 1474 илова  01.01.2012 ўтган йилга нисбати" xfId="670" xr:uid="{F30C3BD0-A5A4-4D72-B640-9831570E5DFA}"/>
    <cellStyle name="_308 форма" xfId="101" xr:uid="{5DEAFEDD-DF8B-4F13-B439-D869B5FD9518}"/>
    <cellStyle name="_308 форма_01.11.12 утган йилга нисбатан 2" xfId="671" xr:uid="{1F68AA40-0717-4A47-8949-87FECF67CBCF}"/>
    <cellStyle name="_308 форма_иктисодга" xfId="672" xr:uid="{4BDDDEF8-67B2-49C6-8A49-AAA8E2CFB7D9}"/>
    <cellStyle name="_308 форма_иктисодга_01.11.12 утган йилга нисбатан 2" xfId="673" xr:uid="{10AD4F26-82B1-4910-B0A1-2ABB8A841D0C}"/>
    <cellStyle name="_308 форма_иктисодга_Копия 1474 илова  01.01.2012 ўтган йилга нисбати" xfId="674" xr:uid="{319AE3CF-67CF-41F7-BF62-4CCA1E71D58D}"/>
    <cellStyle name="_308 форма_иктисодга_КР_ Прогноз (4 жадвал)" xfId="675" xr:uid="{1AFF9C75-715A-448E-A5DC-ABD3C635F3F9}"/>
    <cellStyle name="_308 форма_иктисодга_КР_ Прогноз (4 жадвал)_01.11.12 утган йилга нисбатан 2" xfId="676" xr:uid="{3065B135-B535-4D03-87DF-16367B725FEA}"/>
    <cellStyle name="_308 форма_иктисодга_КР_ Прогноз (4 жадвал)_Копия 1474 илова  01.01.2012 ўтган йилга нисбати" xfId="677" xr:uid="{675A24FD-E36F-4880-B047-3773B859CA11}"/>
    <cellStyle name="_308 форма_Копия 1474 илова  01.01.2012 ўтган йилга нисбати" xfId="678" xr:uid="{FAFB7DC1-AE39-49A8-B3FB-20BBCB00B5BF}"/>
    <cellStyle name="_308 форма_Прогноз_2012_24.09.11" xfId="102" xr:uid="{7C0DABDD-F233-43AB-8F14-C651B0AC8314}"/>
    <cellStyle name="_308 форма_Сухроб Вилоят свод" xfId="679" xr:uid="{F9DA1907-9E4B-423B-9864-3F9E0A23F89A}"/>
    <cellStyle name="_308 форма_Сухроб Вилоят свод_01.11.12 утган йилга нисбатан 2" xfId="680" xr:uid="{88C03DCE-D3FD-4D0E-BF19-AE18E270397B}"/>
    <cellStyle name="_308 форма_Сухроб Вилоят свод_Копия 1474 илова  01.01.2012 ўтган йилга нисбати" xfId="681" xr:uid="{9603981F-82D4-4FDE-83F3-4B39C7D6F0AC}"/>
    <cellStyle name="_308 форма_Сухроб Вилоят свод_КР_ Прогноз (4 жадвал)" xfId="682" xr:uid="{6E23AA09-F85C-4D48-9BF9-0A87779B4200}"/>
    <cellStyle name="_308 форма_Сухроб Вилоят свод_КР_ Прогноз (4 жадвал)_01.11.12 утган йилга нисбатан 2" xfId="683" xr:uid="{E74CACB5-6E77-4BC6-8D97-ED651657390D}"/>
    <cellStyle name="_308 форма_Сухроб Вилоят свод_КР_ Прогноз (4 жадвал)_Копия 1474 илова  01.01.2012 ўтган йилга нисбати" xfId="684" xr:uid="{38A5CD27-6FE7-484F-86B2-23B03839C46C}"/>
    <cellStyle name="_308 хисоботи 2010йил 1 апрель холатига" xfId="685" xr:uid="{5B6B1BAB-D3A2-4CAB-ABED-9CB5C6DDB026}"/>
    <cellStyle name="_4058-288-290" xfId="686" xr:uid="{E808B859-8087-4E31-B7C7-AFC702FA243B}"/>
    <cellStyle name="_5-илова кабмин" xfId="687" xr:uid="{85AF9E5C-A92E-43A5-9AC6-23EE79D37859}"/>
    <cellStyle name="_Tosh_SH_2009" xfId="688" xr:uid="{3B02D2BA-6AD4-4C75-8428-0AA298D0225D}"/>
    <cellStyle name="_Tosh_SH_2009_Копия 1474 илова  01.01.2012 ўтган йилга нисбати" xfId="689" xr:uid="{00292B98-41D3-45A5-9692-E8E76EF4C0DC}"/>
    <cellStyle name="_Tosh_SH_2009_Ўтган йилга нисбатан" xfId="690" xr:uid="{37299FBD-86A5-4693-83CC-CEEEC075E40C}"/>
    <cellStyle name="_Tosh_SH_2009_Ўтган йилга нисбатан_01.11.12 утган йилга нисбатан 2" xfId="691" xr:uid="{68C7357F-720A-4959-87CE-5C7B1B08390A}"/>
    <cellStyle name="_Tosh_SH_2009_Ўтган йилга нисбатан_Копия 1474 илова  01.01.2012 ўтган йилга нисбати" xfId="692" xr:uid="{06F64F36-09DF-4B2E-AC1C-AFBE51A8C14C}"/>
    <cellStyle name="_Акмал акага" xfId="693" xr:uid="{5B5FF2D2-3273-48B6-A106-0EF142200773}"/>
    <cellStyle name="_Андижон" xfId="694" xr:uid="{FDDECFA1-6D3E-408D-BFDA-37DE993FAAAD}"/>
    <cellStyle name="_Андижон вилояти" xfId="695" xr:uid="{DE964A22-9068-47C3-AD46-BD8EB513CA02}"/>
    <cellStyle name="_Андижон вилояти_выдача_2011-2015_1" xfId="696" xr:uid="{49B4836B-8761-4B55-AB00-53BAEB6FFB05}"/>
    <cellStyle name="_Андижон вилояти_выдача_2011-2015_1_Копия 1474 илова  01.01.2012 ўтган йилга нисбати" xfId="697" xr:uid="{1DBB1FA9-7BDB-4EA5-9E09-46D65AAC2CD0}"/>
    <cellStyle name="_Андижон вилояти_выдача_2011-2015_1_Ўтган йилга нисбатан" xfId="698" xr:uid="{072013EF-0159-4D1B-A5AB-992186C490B0}"/>
    <cellStyle name="_Андижон вилояти_выдача_2011-2015_1_Ўтган йилга нисбатан_01.11.12 утган йилга нисбатан 2" xfId="699" xr:uid="{0EEAF992-94C0-4266-B039-B9E79E1B0379}"/>
    <cellStyle name="_Андижон вилояти_выдача_2011-2015_1_Ўтган йилга нисбатан_Копия 1474 илова  01.01.2012 ўтган йилга нисбати" xfId="700" xr:uid="{EC946F30-AB33-4F50-BD1F-A17EEC1A4872}"/>
    <cellStyle name="_Андижон вилояти_выдача_2011-2015_1_Хоразм туман" xfId="701" xr:uid="{5836FDC3-106E-49F4-81FC-083E1129E62E}"/>
    <cellStyle name="_Андижон вилояти_выдача_2011-2015_1_Хоразм туман_01.11.12 утган йилга нисбатан 2" xfId="702" xr:uid="{A25315B7-5019-46FD-B729-16D5CF59C22A}"/>
    <cellStyle name="_Андижон вилояти_выдача_2011-2015_1_Хоразм туман_Копия 1474 илова  01.01.2012 ўтган йилга нисбати" xfId="703" xr:uid="{6B97A94C-6873-4AED-B957-99D7DFDCD5AF}"/>
    <cellStyle name="_Андижон вилояти_Копия 1474 илова  01.01.2012 ўтган йилга нисбати" xfId="704" xr:uid="{C332B0EB-9047-4CD8-8733-87D48A0EBAFA}"/>
    <cellStyle name="_Андижон вилояти_Кредит линия-русча" xfId="705" xr:uid="{8E969C3F-7293-4E66-B83B-1517AFBA1515}"/>
    <cellStyle name="_Андижон вилояти_Кредит линия-русча_01.11.12 утган йилга нисбатан 2" xfId="706" xr:uid="{5FB5E460-D500-4007-BA8F-2018BE8AEDB5}"/>
    <cellStyle name="_Андижон вилояти_Кредит линия-русча_банк вилоят ув капитал" xfId="707" xr:uid="{16052B57-95BC-4708-BE0F-25B08DA021A5}"/>
    <cellStyle name="_Андижон вилояти_Кредит линия-русча_банк вилоят ув капитал_01.11.12 утган йилга нисбатан 2" xfId="708" xr:uid="{A69DAD21-51B2-4E86-8C7E-86E9A981B6DC}"/>
    <cellStyle name="_Андижон вилояти_Кредит линия-русча_банк вилоят ув капитал_Копия 1474 илова  01.01.2012 ўтган йилга нисбати" xfId="709" xr:uid="{E033294F-BCF2-4DE0-8838-2C8B61A092C2}"/>
    <cellStyle name="_Андижон вилояти_Кредит линия-русча_Книга1" xfId="710" xr:uid="{B95C2B93-AFA1-425D-9CFA-449692A16CDC}"/>
    <cellStyle name="_Андижон вилояти_Кредит линия-русча_Книга1_01.11.12 утган йилга нисбатан 2" xfId="711" xr:uid="{771DB74C-A864-462D-97F7-F4E0290846E2}"/>
    <cellStyle name="_Андижон вилояти_Кредит линия-русча_Книга1_Копия 1474 илова  01.01.2012 ўтган йилга нисбати" xfId="712" xr:uid="{B4B1E1A9-E413-4ABC-83DB-EE85CEEC8B8C}"/>
    <cellStyle name="_Андижон вилояти_Кредит линия-русча_Копия 1474 илова  01.01.2012 ўтган йилга нисбати" xfId="713" xr:uid="{6E8B5F34-C440-49F0-9BE8-60B45EFD7F02}"/>
    <cellStyle name="_Андижон вилояти_Кредит линия-русча_кредиты" xfId="714" xr:uid="{3A0A0B92-4ED3-41D7-8AE5-FA35FD239748}"/>
    <cellStyle name="_Андижон вилояти_Кредит линия-русча_кредиты_01.11.12 утган йилга нисбатан 2" xfId="715" xr:uid="{26B96E01-F0C1-4BF3-A8E5-EEE471DD12B5}"/>
    <cellStyle name="_Андижон вилояти_Кредит линия-русча_кредиты_Копия 1474 илова  01.01.2012 ўтган йилга нисбати" xfId="716" xr:uid="{28E5BC0C-AADA-45ED-9161-61D6D91E0D17}"/>
    <cellStyle name="_Андижон вилояти_Кредит линия-русча_ПРОГНОЗ И 2008-2015 125 фоизлик ОКОНЧАТЕЛЬНЫЙ" xfId="717" xr:uid="{1BFADFC6-5C66-4404-B4EF-5D4DB6343479}"/>
    <cellStyle name="_Андижон вилояти_Кредит линия-русча_ПРОГНОЗ И 2008-2015 125 фоизлик ОКОНЧАТЕЛЬНЫЙ_01.11.12 утган йилга нисбатан 2" xfId="718" xr:uid="{83F78E62-40FC-4AC6-AAF7-46E61098CB39}"/>
    <cellStyle name="_Андижон вилояти_Кредит линия-русча_ПРОГНОЗ И 2008-2015 125 фоизлик ОКОНЧАТЕЛЬНЫЙ_Копия 1474 илова  01.01.2012 ўтган йилга нисбати" xfId="719" xr:uid="{DB2B3938-5F02-4736-9253-515C2B03EF10}"/>
    <cellStyle name="_Андижон вилояти_Кредит линия-русча_СВОД БАРЧА олдинги" xfId="720" xr:uid="{B237C735-7A42-43F2-8917-AD098E63048C}"/>
    <cellStyle name="_Андижон вилояти_Кредит линия-русча_СВОД БАРЧА олдинги_Копия 1474 илова  01.01.2012 ўтган йилга нисбати" xfId="721" xr:uid="{AD960182-B6F0-44C6-B8C9-4288141757A9}"/>
    <cellStyle name="_Андижон вилояти_Кредит линия-русча_СВОД БАРЧА олдинги_Ўтган йилга нисбатан" xfId="722" xr:uid="{54BC73B9-9E63-40FC-8785-314DB583FFAE}"/>
    <cellStyle name="_Андижон вилояти_Кредит линия-русча_СВОД БАРЧА олдинги_Ўтган йилга нисбатан_01.11.12 утган йилга нисбатан 2" xfId="723" xr:uid="{89B3DB43-B946-454E-8D2D-9BDABF633826}"/>
    <cellStyle name="_Андижон вилояти_Кредит линия-русча_СВОД БАРЧА олдинги_Ўтган йилга нисбатан_Копия 1474 илова  01.01.2012 ўтган йилга нисбати" xfId="724" xr:uid="{D795CD84-B381-470D-BF65-9159639F2DF8}"/>
    <cellStyle name="_Андижон вилояти_Кредит линия-русча_Хоразм туман" xfId="725" xr:uid="{73636562-94C8-4512-8F0D-D5D4FE08B1B0}"/>
    <cellStyle name="_Андижон вилояти_Кредит линия-русча_Хоразм туман_01.11.12 утган йилга нисбатан 2" xfId="726" xr:uid="{FF991CD5-D628-4BA2-A526-0FE964C88BA4}"/>
    <cellStyle name="_Андижон вилояти_Кредит линия-русча_Хоразм туман_Копия 1474 илова  01.01.2012 ўтган йилга нисбати" xfId="727" xr:uid="{3B350D40-B194-4722-9DF9-45E0DA8246AD}"/>
    <cellStyle name="_Андижон вилояти_Прог" xfId="728" xr:uid="{BF7C4200-B667-4F32-B8D4-CC7CDDDE043B}"/>
    <cellStyle name="_Андижон вилояти_Прог_01.11.12 утган йилга нисбатан 2" xfId="729" xr:uid="{5BD33CB3-D297-4057-88A8-93B18C1B709B}"/>
    <cellStyle name="_Андижон вилояти_Прог_Копия 1474 илова  01.01.2012 ўтган йилга нисбати" xfId="730" xr:uid="{D7F9C7C7-6E93-444C-8200-52EA3C59BAFA}"/>
    <cellStyle name="_Андижон вилояти_ПРОГНОЗ И 2008-2015 125 фоизлик ОКОНЧАТЕЛЬНЫЙ" xfId="731" xr:uid="{B09A2CBE-1FC5-4FFE-A550-28D1513427CF}"/>
    <cellStyle name="_Андижон вилояти_ПРОГНОЗ И 2008-2015 125 фоизлик ОКОНЧАТЕЛЬНЫЙ_Копия 1474 илова  01.01.2012 ўтган йилга нисбати" xfId="732" xr:uid="{D21A0BEE-2AAF-499F-A91A-5557BC1DD8DC}"/>
    <cellStyle name="_Андижон вилояти_ПРОГНОЗ И 2008-2015 125 фоизлик ОКОНЧАТЕЛЬНЫЙ_Ўтган йилга нисбатан" xfId="733" xr:uid="{BCD94711-C530-4A93-9A2E-E66192D1D57E}"/>
    <cellStyle name="_Андижон вилояти_ПРОГНОЗ И 2008-2015 125 фоизлик ОКОНЧАТЕЛЬНЫЙ_Ўтган йилга нисбатан_01.11.12 утган йилга нисбатан 2" xfId="734" xr:uid="{D435BA49-D6A7-4BFA-91FB-57C98367F89C}"/>
    <cellStyle name="_Андижон вилояти_ПРОГНОЗ И 2008-2015 125 фоизлик ОКОНЧАТЕЛЬНЫЙ_Ўтган йилга нисбатан_Копия 1474 илова  01.01.2012 ўтган йилга нисбати" xfId="735" xr:uid="{13092DEB-C7ED-4CC2-9F3E-9ACF509F5EB4}"/>
    <cellStyle name="_Андижон вилояти_ПРОГНОЗ И 2008-2015 125 фоизлик ОКОНЧАТЕЛЬНЫЙ_Хоразм туман" xfId="736" xr:uid="{CBB13388-0C04-48B1-827C-843A25263B45}"/>
    <cellStyle name="_Андижон вилояти_ПРОГНОЗ И 2008-2015 125 фоизлик ОКОНЧАТЕЛЬНЫЙ_Хоразм туман_01.11.12 утган йилга нисбатан 2" xfId="737" xr:uid="{936F2F77-85F9-4F19-85E5-10A751E77302}"/>
    <cellStyle name="_Андижон вилояти_ПРОГНОЗ И 2008-2015 125 фоизлик ОКОНЧАТЕЛЬНЫЙ_Хоразм туман_Копия 1474 илова  01.01.2012 ўтган йилга нисбати" xfId="738" xr:uid="{4E3ACB3F-E357-4E8D-9CF4-6F37A591109D}"/>
    <cellStyle name="_Андижон вилояти_Рес-га" xfId="739" xr:uid="{8CFA1E9C-650E-4428-B551-0272F9B1DF99}"/>
    <cellStyle name="_Андижон вилояти_Рес-га_Копия 1474 илова  01.01.2012 ўтган йилга нисбати" xfId="740" xr:uid="{BAFAABD5-C615-431E-AF48-FD3321CE14D2}"/>
    <cellStyle name="_Андижон вилояти_Рес-га_Ўтган йилга нисбатан" xfId="741" xr:uid="{5F8A46BE-9CEC-46D9-9F04-01A8042D3B58}"/>
    <cellStyle name="_Андижон вилояти_Рес-га_Ўтган йилга нисбатан_01.11.12 утган йилга нисбатан 2" xfId="742" xr:uid="{BF21F092-F5BB-431C-B66A-DB634E9825C0}"/>
    <cellStyle name="_Андижон вилояти_Рес-га_Ўтган йилга нисбатан_Копия 1474 илова  01.01.2012 ўтган йилга нисбати" xfId="743" xr:uid="{36656480-7971-4F0E-A123-7C6621421AFE}"/>
    <cellStyle name="_Андижон вилояти_СВОД БАРЧА олдинги" xfId="744" xr:uid="{3CB7D9E8-4D6F-4C53-BC3F-87DBFAC037D1}"/>
    <cellStyle name="_Андижон вилояти_СВОД БАРЧА олдинги_01.11.12 утган йилга нисбатан 2" xfId="745" xr:uid="{5D73BA42-16E4-49D5-AFB0-2190EB4BAFA5}"/>
    <cellStyle name="_Андижон вилояти_СВОД БАРЧА олдинги_Копия 1474 илова  01.01.2012 ўтган йилга нисбати" xfId="746" xr:uid="{A5494E76-8169-40AF-A836-32FF0A61485B}"/>
    <cellStyle name="_Андижон вилояти_Ўтган йилга нисбатан" xfId="747" xr:uid="{C343F8A0-16F4-4933-BB00-804E6191C6C0}"/>
    <cellStyle name="_Андижон вилояти_Ўтган йилга нисбатан_01.11.12 утган йилга нисбатан 2" xfId="748" xr:uid="{D290602E-5A97-4413-9C11-27DCF3A33A17}"/>
    <cellStyle name="_Андижон вилояти_Ўтган йилга нисбатан_Копия 1474 илова  01.01.2012 ўтган йилга нисбати" xfId="749" xr:uid="{6D02F58E-4707-4358-BE66-9031B33136BE}"/>
    <cellStyle name="_Андижон вилояти_форма 01.01.2016" xfId="750" xr:uid="{7F693411-4E87-4669-8F4D-40CAF8714399}"/>
    <cellStyle name="_Андижон вилояти_форма 01.01.2016_01.11.12 утган йилга нисбатан 2" xfId="751" xr:uid="{DA76CACB-A12E-4733-83EF-737ED5FD3D84}"/>
    <cellStyle name="_Андижон вилояти_форма 01.01.2016_Копия 1474 илова  01.01.2012 ўтган йилга нисбати" xfId="752" xr:uid="{350B59BE-B46C-47FA-BC88-F5A5D273D535}"/>
    <cellStyle name="_Баркамол авлод-50-банд" xfId="753" xr:uid="{2F7DA902-C5E1-4BF6-A3D6-9726674A9A80}"/>
    <cellStyle name="_Баркамол авлод-50-банд_Копия 1474 илова  01.01.2012 ўтган йилга нисбати" xfId="754" xr:uid="{8E21AD3B-37B9-4ED1-9CDE-711FAF476878}"/>
    <cellStyle name="_Баркамол авлод-50-банд_Ўтган йилга нисбатан" xfId="755" xr:uid="{FB24C2DF-7710-4D0E-A3FD-B767FF961AB7}"/>
    <cellStyle name="_Баркамол авлод-50-банд_Ўтган йилга нисбатан_01.11.12 утган йилга нисбатан 2" xfId="756" xr:uid="{FB412F0D-4629-4B99-AB82-B46E5D5BB6A4}"/>
    <cellStyle name="_Баркамол авлод-50-банд_Ўтган йилга нисбатан_Копия 1474 илова  01.01.2012 ўтган йилга нисбати" xfId="757" xr:uid="{BD16E6E0-54E3-429E-818D-A1DAF973C4B5}"/>
    <cellStyle name="_Баркамол авлод-50-банд_Хоразм туман" xfId="758" xr:uid="{C522FFD6-9D5A-43C1-B90F-6974F66FC305}"/>
    <cellStyle name="_Баркамол авлод-50-банд_Хоразм туман_01.11.12 утган йилга нисбатан 2" xfId="759" xr:uid="{3445C207-9BF5-4F16-AC72-7A405EC01762}"/>
    <cellStyle name="_Баркамол авлод-50-банд_Хоразм туман_Копия 1474 илова  01.01.2012 ўтган йилга нисбати" xfId="760" xr:uid="{2836835A-23E1-4478-9371-55714D68A559}"/>
    <cellStyle name="_Баркамол авлод-57-банд" xfId="761" xr:uid="{C35C0E34-4733-4848-AD7E-9AC003C92DC2}"/>
    <cellStyle name="_Баркамол авлод-57-банд_Копия 1474 илова  01.01.2012 ўтган йилга нисбати" xfId="762" xr:uid="{FCD7B6AD-873A-450D-8465-6264C8CBAC7B}"/>
    <cellStyle name="_Баркамол авлод-57-банд_Ўтган йилга нисбатан" xfId="763" xr:uid="{732B04EE-C0C5-4891-A8B6-255A3150F04A}"/>
    <cellStyle name="_Баркамол авлод-57-банд_Ўтган йилга нисбатан_01.11.12 утган йилга нисбатан 2" xfId="764" xr:uid="{27401C8F-4B4A-493B-9ECB-5015FCF3410C}"/>
    <cellStyle name="_Баркамол авлод-57-банд_Ўтган йилга нисбатан_Копия 1474 илова  01.01.2012 ўтган йилга нисбати" xfId="765" xr:uid="{F3128D14-7017-494D-801A-0171F0D110E9}"/>
    <cellStyle name="_Баркамол авлод-57-банд_Хоразм туман" xfId="766" xr:uid="{52CFAB1D-BFF1-4905-AA3B-E73A9708CBE7}"/>
    <cellStyle name="_Баркамол авлод-57-банд_Хоразм туман_01.11.12 утган йилга нисбатан 2" xfId="767" xr:uid="{9B4BE5D8-6727-48A6-B00E-8C55C7A83CCE}"/>
    <cellStyle name="_Баркамол авлод-57-банд_Хоразм туман_Копия 1474 илова  01.01.2012 ўтган йилга нисбати" xfId="768" xr:uid="{361332BD-3B04-473E-A21D-678069166E44}"/>
    <cellStyle name="_Баркамол-Кабминга" xfId="769" xr:uid="{DD98A38F-DE87-4A34-853E-20BDB7674550}"/>
    <cellStyle name="_Баркамол-Кабминга_Копия 1474 илова  01.01.2012 ўтган йилга нисбати" xfId="770" xr:uid="{F5CE9BB6-A372-4540-8F12-976705002086}"/>
    <cellStyle name="_Баркамол-Кабминга_Ўтган йилга нисбатан" xfId="771" xr:uid="{2A892889-7CAC-4A9B-80CD-31C999BB0EE6}"/>
    <cellStyle name="_Баркамол-Кабминга_Ўтган йилга нисбатан_01.11.12 утган йилга нисбатан 2" xfId="772" xr:uid="{A7A1849A-36F0-4805-AAD0-41A196914852}"/>
    <cellStyle name="_Баркамол-Кабминга_Ўтган йилга нисбатан_Копия 1474 илова  01.01.2012 ўтган йилга нисбати" xfId="773" xr:uid="{ABB9F898-D5E4-40FE-8743-CF3B9B8050CD}"/>
    <cellStyle name="_Баркамол-Кабминга_Хоразм туман" xfId="774" xr:uid="{60612665-8BB0-4192-B7F3-604C4E3AB1D4}"/>
    <cellStyle name="_Баркамол-Кабминга_Хоразм туман_01.11.12 утган йилга нисбатан 2" xfId="775" xr:uid="{592E00D3-140F-4723-94FA-CB177FF89863}"/>
    <cellStyle name="_Баркамол-Кабминга_Хоразм туман_Копия 1474 илова  01.01.2012 ўтган йилга нисбати" xfId="776" xr:uid="{03FD8EC2-2AD6-420E-9572-D5AF3C67D418}"/>
    <cellStyle name="_Вилоят касана12" xfId="777" xr:uid="{9E726004-5A45-4B41-9031-13C75FFA5E3A}"/>
    <cellStyle name="_Вилоят касана12_01.11.12 утган йилга нисбатан 2" xfId="778" xr:uid="{D64C7E20-29EF-4E5D-911D-FD90EFA3107E}"/>
    <cellStyle name="_Вилоят касана12_Копия 1474 илова  01.01.2012 ўтган йилга нисбати" xfId="779" xr:uid="{B8796B47-29DB-4EE6-923A-DE1368694CEA}"/>
    <cellStyle name="_вилоят-ОМУХТА" xfId="780" xr:uid="{EE61F226-808F-4BE5-BF7D-545EE7A06F02}"/>
    <cellStyle name="_вилоят-ОМУХТА_выдача_2011-2015_1" xfId="781" xr:uid="{A4E46111-7C1B-46DC-9AF8-8B513610088E}"/>
    <cellStyle name="_вилоят-ОМУХТА_выдача_2011-2015_1_Копия 1474 илова  01.01.2012 ўтган йилга нисбати" xfId="782" xr:uid="{BE2519B8-5282-4A01-BCBE-3DECF9DCAC05}"/>
    <cellStyle name="_вилоят-ОМУХТА_выдача_2011-2015_1_Ўтган йилга нисбатан" xfId="783" xr:uid="{17A5F85C-F4F5-46E8-A0AC-2EB1A62A94B2}"/>
    <cellStyle name="_вилоят-ОМУХТА_выдача_2011-2015_1_Ўтган йилга нисбатан_01.11.12 утган йилга нисбатан 2" xfId="784" xr:uid="{9A241487-688C-4A44-B1EC-F3F70ADB326F}"/>
    <cellStyle name="_вилоят-ОМУХТА_выдача_2011-2015_1_Ўтган йилга нисбатан_Копия 1474 илова  01.01.2012 ўтган йилга нисбати" xfId="785" xr:uid="{9E423978-0391-482C-A529-EB5B94839309}"/>
    <cellStyle name="_вилоят-ОМУХТА_выдача_2011-2015_1_Хоразм туман" xfId="786" xr:uid="{3CE08DC5-9E11-4384-A97F-9D76ED085CFB}"/>
    <cellStyle name="_вилоят-ОМУХТА_выдача_2011-2015_1_Хоразм туман_01.11.12 утган йилга нисбатан 2" xfId="787" xr:uid="{E0887AA0-4109-4E89-BC11-0BC5D713934E}"/>
    <cellStyle name="_вилоят-ОМУХТА_выдача_2011-2015_1_Хоразм туман_Копия 1474 илова  01.01.2012 ўтган йилга нисбати" xfId="788" xr:uid="{F6F32D2D-D759-4697-8A62-CFC00E21558C}"/>
    <cellStyle name="_вилоят-ОМУХТА_Копия 1474 илова  01.01.2012 ўтган йилга нисбати" xfId="789" xr:uid="{94BD953C-2F1B-48DE-96C9-ACE0A26E7B7F}"/>
    <cellStyle name="_вилоят-ОМУХТА_Кредит линия-русча" xfId="790" xr:uid="{807CBCCD-BB44-4156-A40D-76984081B6E3}"/>
    <cellStyle name="_вилоят-ОМУХТА_Кредит линия-русча_01.11.12 утган йилга нисбатан 2" xfId="791" xr:uid="{465F0215-8C5A-415F-A71C-5AEA8C504068}"/>
    <cellStyle name="_вилоят-ОМУХТА_Кредит линия-русча_банк вилоят ув капитал" xfId="792" xr:uid="{DD0E1BA0-B1C6-4C69-9EBC-C1AF5A55ABE1}"/>
    <cellStyle name="_вилоят-ОМУХТА_Кредит линия-русча_банк вилоят ув капитал_01.11.12 утган йилга нисбатан 2" xfId="793" xr:uid="{061FA283-DDA4-43CB-811D-52EA63BFD3CF}"/>
    <cellStyle name="_вилоят-ОМУХТА_Кредит линия-русча_банк вилоят ув капитал_Копия 1474 илова  01.01.2012 ўтган йилга нисбати" xfId="794" xr:uid="{8D8FF3A1-828C-467B-B10A-C89381DD3F09}"/>
    <cellStyle name="_вилоят-ОМУХТА_Кредит линия-русча_Книга1" xfId="795" xr:uid="{F0EB1F60-CD8F-4D5D-B1BA-08572124B5DC}"/>
    <cellStyle name="_вилоят-ОМУХТА_Кредит линия-русча_Книга1_01.11.12 утган йилга нисбатан 2" xfId="796" xr:uid="{DE395A5B-3258-4A2F-874F-389C9203F0B3}"/>
    <cellStyle name="_вилоят-ОМУХТА_Кредит линия-русча_Книга1_Копия 1474 илова  01.01.2012 ўтган йилга нисбати" xfId="797" xr:uid="{4B61C5DD-4513-4268-810E-FF164F99154D}"/>
    <cellStyle name="_вилоят-ОМУХТА_Кредит линия-русча_Копия 1474 илова  01.01.2012 ўтган йилга нисбати" xfId="798" xr:uid="{C5F17C76-EF6B-48AA-9B40-36C209E049AD}"/>
    <cellStyle name="_вилоят-ОМУХТА_Кредит линия-русча_кредиты" xfId="799" xr:uid="{F1A8F858-9700-495F-A60C-D3D8B76C8F8E}"/>
    <cellStyle name="_вилоят-ОМУХТА_Кредит линия-русча_кредиты_01.11.12 утган йилга нисбатан 2" xfId="800" xr:uid="{8355BB98-4371-4154-9CB6-363BDA3AC1A6}"/>
    <cellStyle name="_вилоят-ОМУХТА_Кредит линия-русча_кредиты_Копия 1474 илова  01.01.2012 ўтган йилга нисбати" xfId="801" xr:uid="{DE697200-AF04-4462-9060-E9FF260892B9}"/>
    <cellStyle name="_вилоят-ОМУХТА_Кредит линия-русча_ПРОГНОЗ И 2008-2015 125 фоизлик ОКОНЧАТЕЛЬНЫЙ" xfId="802" xr:uid="{256E63A0-9E96-484C-BC12-3C336FDA93A1}"/>
    <cellStyle name="_вилоят-ОМУХТА_Кредит линия-русча_ПРОГНОЗ И 2008-2015 125 фоизлик ОКОНЧАТЕЛЬНЫЙ_01.11.12 утган йилга нисбатан 2" xfId="803" xr:uid="{0B4B46BE-C7FE-45AE-8673-3DF0C936E04E}"/>
    <cellStyle name="_вилоят-ОМУХТА_Кредит линия-русча_ПРОГНОЗ И 2008-2015 125 фоизлик ОКОНЧАТЕЛЬНЫЙ_Копия 1474 илова  01.01.2012 ўтган йилга нисбати" xfId="804" xr:uid="{C7A300F5-ED89-47CF-81FA-667B17F1112D}"/>
    <cellStyle name="_вилоят-ОМУХТА_Кредит линия-русча_СВОД БАРЧА олдинги" xfId="805" xr:uid="{0F6D46C7-87C2-458B-94DF-FFD5F66103F1}"/>
    <cellStyle name="_вилоят-ОМУХТА_Кредит линия-русча_СВОД БАРЧА олдинги_Копия 1474 илова  01.01.2012 ўтган йилга нисбати" xfId="806" xr:uid="{898EA76C-CF6E-487B-B54D-1171612C4EA1}"/>
    <cellStyle name="_вилоят-ОМУХТА_Кредит линия-русча_СВОД БАРЧА олдинги_Ўтган йилга нисбатан" xfId="807" xr:uid="{D8F83343-8CB2-482B-9F2C-02B2B9BE24A3}"/>
    <cellStyle name="_вилоят-ОМУХТА_Кредит линия-русча_СВОД БАРЧА олдинги_Ўтган йилга нисбатан_01.11.12 утган йилга нисбатан 2" xfId="808" xr:uid="{00FBD585-C1D4-418D-85BC-87AD5345AB6F}"/>
    <cellStyle name="_вилоят-ОМУХТА_Кредит линия-русча_СВОД БАРЧА олдинги_Ўтган йилга нисбатан_Копия 1474 илова  01.01.2012 ўтган йилга нисбати" xfId="809" xr:uid="{4C53832F-0393-4851-BDAA-DA25271F59A2}"/>
    <cellStyle name="_вилоят-ОМУХТА_Кредит линия-русча_Хоразм туман" xfId="810" xr:uid="{0C0082C8-4BC7-46F7-84BD-6CE099C6C356}"/>
    <cellStyle name="_вилоят-ОМУХТА_Кредит линия-русча_Хоразм туман_01.11.12 утган йилга нисбатан 2" xfId="811" xr:uid="{ED68E02B-0EDC-4FF0-AD03-B7EC00B76991}"/>
    <cellStyle name="_вилоят-ОМУХТА_Кредит линия-русча_Хоразм туман_Копия 1474 илова  01.01.2012 ўтган йилга нисбати" xfId="812" xr:uid="{D399BB3F-9184-4B5E-BE56-CE389A134D26}"/>
    <cellStyle name="_вилоят-ОМУХТА_Прог" xfId="813" xr:uid="{1AA1A391-E3D2-4CF8-9361-E97C666EC6C6}"/>
    <cellStyle name="_вилоят-ОМУХТА_Прог_01.11.12 утган йилга нисбатан 2" xfId="814" xr:uid="{9E0CF357-CE4B-48B4-92D6-6271CF99A5A1}"/>
    <cellStyle name="_вилоят-ОМУХТА_Прог_Копия 1474 илова  01.01.2012 ўтган йилга нисбати" xfId="815" xr:uid="{E855B757-0B41-4DEA-A2AD-8D67B5E39443}"/>
    <cellStyle name="_вилоят-ОМУХТА_ПРОГНОЗ И 2008-2015 125 фоизлик ОКОНЧАТЕЛЬНЫЙ" xfId="816" xr:uid="{0DA8CEF8-38B9-4C39-A830-AADCF6D26103}"/>
    <cellStyle name="_вилоят-ОМУХТА_ПРОГНОЗ И 2008-2015 125 фоизлик ОКОНЧАТЕЛЬНЫЙ_Копия 1474 илова  01.01.2012 ўтган йилга нисбати" xfId="817" xr:uid="{E44FA408-E15B-46C7-A0DE-551871CB7CF3}"/>
    <cellStyle name="_вилоят-ОМУХТА_ПРОГНОЗ И 2008-2015 125 фоизлик ОКОНЧАТЕЛЬНЫЙ_Ўтган йилга нисбатан" xfId="818" xr:uid="{087AF7B1-4BBC-464E-8FEB-C6B2DA4AB2B1}"/>
    <cellStyle name="_вилоят-ОМУХТА_ПРОГНОЗ И 2008-2015 125 фоизлик ОКОНЧАТЕЛЬНЫЙ_Ўтган йилга нисбатан_01.11.12 утган йилга нисбатан 2" xfId="819" xr:uid="{5FF02F69-7B1D-4972-8875-D4492EA5C090}"/>
    <cellStyle name="_вилоят-ОМУХТА_ПРОГНОЗ И 2008-2015 125 фоизлик ОКОНЧАТЕЛЬНЫЙ_Ўтган йилга нисбатан_Копия 1474 илова  01.01.2012 ўтган йилга нисбати" xfId="820" xr:uid="{D55CF012-66B2-4935-B1BD-490DA4981673}"/>
    <cellStyle name="_вилоят-ОМУХТА_ПРОГНОЗ И 2008-2015 125 фоизлик ОКОНЧАТЕЛЬНЫЙ_Хоразм туман" xfId="821" xr:uid="{E1A613E6-C0E9-4F85-9248-EF98E4B280D1}"/>
    <cellStyle name="_вилоят-ОМУХТА_ПРОГНОЗ И 2008-2015 125 фоизлик ОКОНЧАТЕЛЬНЫЙ_Хоразм туман_01.11.12 утган йилга нисбатан 2" xfId="822" xr:uid="{292637D3-D89D-42D3-8478-625136D1E036}"/>
    <cellStyle name="_вилоят-ОМУХТА_ПРОГНОЗ И 2008-2015 125 фоизлик ОКОНЧАТЕЛЬНЫЙ_Хоразм туман_Копия 1474 илова  01.01.2012 ўтган йилга нисбати" xfId="823" xr:uid="{6340AEB3-CD17-4FD6-8170-36D3EC83886C}"/>
    <cellStyle name="_вилоят-ОМУХТА_Рес-га" xfId="824" xr:uid="{AC9EFC29-916C-49AF-841D-C1A8777D8590}"/>
    <cellStyle name="_вилоят-ОМУХТА_Рес-га_Копия 1474 илова  01.01.2012 ўтган йилга нисбати" xfId="825" xr:uid="{D76A996D-E1BD-4D16-AFFA-F5DFA2D8E171}"/>
    <cellStyle name="_вилоят-ОМУХТА_Рес-га_Ўтган йилга нисбатан" xfId="826" xr:uid="{9FDEF4F8-45D7-46AD-A99D-416B31F5EF33}"/>
    <cellStyle name="_вилоят-ОМУХТА_Рес-га_Ўтган йилга нисбатан_01.11.12 утган йилга нисбатан 2" xfId="827" xr:uid="{DBE01AA5-6229-4F2A-82C4-5764333A62C0}"/>
    <cellStyle name="_вилоят-ОМУХТА_Рес-га_Ўтган йилга нисбатан_Копия 1474 илова  01.01.2012 ўтган йилга нисбати" xfId="828" xr:uid="{A6063BC9-5837-4E2B-8F11-D75C9748168D}"/>
    <cellStyle name="_вилоят-ОМУХТА_СВОД БАРЧА олдинги" xfId="829" xr:uid="{D5394294-F283-4779-8828-EF5891272509}"/>
    <cellStyle name="_вилоят-ОМУХТА_СВОД БАРЧА олдинги_01.11.12 утган йилга нисбатан 2" xfId="830" xr:uid="{39CAFFEF-B96B-49A6-A1EA-13A00593F174}"/>
    <cellStyle name="_вилоят-ОМУХТА_СВОД БАРЧА олдинги_Копия 1474 илова  01.01.2012 ўтган йилга нисбати" xfId="831" xr:uid="{DF6DB81F-8102-41CC-AD62-66EEF63F32CF}"/>
    <cellStyle name="_вилоят-ОМУХТА_Ўтган йилга нисбатан" xfId="832" xr:uid="{678C5D2A-A745-41C5-9E99-582D7104A260}"/>
    <cellStyle name="_вилоят-ОМУХТА_Ўтган йилга нисбатан_01.11.12 утган йилга нисбатан 2" xfId="833" xr:uid="{40177128-34A6-4138-8DD9-2F584476EF3B}"/>
    <cellStyle name="_вилоят-ОМУХТА_Ўтган йилга нисбатан_Копия 1474 илова  01.01.2012 ўтган йилга нисбати" xfId="834" xr:uid="{D5B0EE9B-E5A7-4944-802B-06453415AB31}"/>
    <cellStyle name="_вилоят-ОМУХТА_форма 01.01.2016" xfId="835" xr:uid="{A41E883D-543B-40E4-8C5C-21889BDAD812}"/>
    <cellStyle name="_вилоят-ОМУХТА_форма 01.01.2016_01.11.12 утган йилга нисбатан 2" xfId="836" xr:uid="{25DF0B97-73EF-49ED-A71F-FF479B468E5F}"/>
    <cellStyle name="_вилоят-ОМУХТА_форма 01.01.2016_Копия 1474 илова  01.01.2012 ўтган йилга нисбати" xfId="837" xr:uid="{1880C5CE-72EB-4EE7-83B1-ED46E30384CB}"/>
    <cellStyle name="_выдача_2011-2015_1" xfId="838" xr:uid="{779D9A71-D20F-4EC5-B302-83005D3CD2BE}"/>
    <cellStyle name="_ДАСТУР макет" xfId="103" xr:uid="{E7441489-5268-4AE4-BC3F-AFB9E103F178}"/>
    <cellStyle name="_ДАСТУР макет_01.11.12 утган йилга нисбатан 2" xfId="839" xr:uid="{EC225DED-3BE5-406B-945A-283EAFEAF690}"/>
    <cellStyle name="_ДАСТУР макет_иктисодга" xfId="840" xr:uid="{5E07DAF8-1FD7-416F-91BC-7589C1E8B461}"/>
    <cellStyle name="_ДАСТУР макет_иктисодга_01.11.12 утган йилга нисбатан 2" xfId="841" xr:uid="{6EBA1E9B-DF43-4A0A-9D64-612B4633C65A}"/>
    <cellStyle name="_ДАСТУР макет_иктисодга_Копия 1474 илова  01.01.2012 ўтган йилга нисбати" xfId="842" xr:uid="{142F1131-34D8-4071-80D2-B82F16ADA9CC}"/>
    <cellStyle name="_ДАСТУР макет_иктисодга_КР_ Прогноз (4 жадвал)" xfId="843" xr:uid="{C49220D7-E62B-4BE7-B35A-B64A8364B00A}"/>
    <cellStyle name="_ДАСТУР макет_иктисодга_КР_ Прогноз (4 жадвал)_01.11.12 утган йилга нисбатан 2" xfId="844" xr:uid="{5390F044-7C63-4307-8430-5FF347F13602}"/>
    <cellStyle name="_ДАСТУР макет_иктисодга_КР_ Прогноз (4 жадвал)_Копия 1474 илова  01.01.2012 ўтган йилга нисбати" xfId="845" xr:uid="{F2FBAA80-D31F-4669-9862-106E910614D3}"/>
    <cellStyle name="_ДАСТУР макет_Копия 1474 илова  01.01.2012 ўтган йилга нисбати" xfId="846" xr:uid="{19C498CB-7ECA-4132-8E26-76A422CA523E}"/>
    <cellStyle name="_ДАСТУР макет_Прогноз_2012_24.09.11" xfId="104" xr:uid="{ED430EAD-C365-413F-84E2-6108CE9B3EE2}"/>
    <cellStyle name="_ДАСТУР макет_Сухроб Вилоят свод" xfId="847" xr:uid="{836ED283-D907-4AA7-A42A-D177B14FC9C2}"/>
    <cellStyle name="_ДАСТУР макет_Сухроб Вилоят свод_01.11.12 утган йилга нисбатан 2" xfId="848" xr:uid="{FF54BF92-541A-41BA-ABC7-959B4B0BB3D3}"/>
    <cellStyle name="_ДАСТУР макет_Сухроб Вилоят свод_Копия 1474 илова  01.01.2012 ўтган йилга нисбати" xfId="849" xr:uid="{5CEC50B0-B577-4DE1-A32E-C5B89CF134FD}"/>
    <cellStyle name="_ДАСТУР макет_Сухроб Вилоят свод_КР_ Прогноз (4 жадвал)" xfId="850" xr:uid="{5EDAAF19-135D-46B1-B0EC-067F1DC767A8}"/>
    <cellStyle name="_ДАСТУР макет_Сухроб Вилоят свод_КР_ Прогноз (4 жадвал)_01.11.12 утган йилга нисбатан 2" xfId="851" xr:uid="{6F78B8D9-3082-4E94-B722-E219C8AD9D36}"/>
    <cellStyle name="_ДАСТУР макет_Сухроб Вилоят свод_КР_ Прогноз (4 жадвал)_Копия 1474 илова  01.01.2012 ўтган йилга нисбати" xfId="852" xr:uid="{CFA9AC4B-55E0-44ED-8190-3F0B1A6E861C}"/>
    <cellStyle name="_ДАСТУР обл план 2007-09" xfId="105" xr:uid="{91961516-2FBE-4B76-963A-D76062931608}"/>
    <cellStyle name="_ДАСТУР обл план 2007-09_01.11.12 утган йилга нисбатан 2" xfId="853" xr:uid="{A8150EFA-E400-41F1-BC5F-086EBFAC5F18}"/>
    <cellStyle name="_ДАСТУР обл план 2007-09_иктисодга" xfId="854" xr:uid="{0285FCB3-F4B4-4977-B65F-8567C389DC74}"/>
    <cellStyle name="_ДАСТУР обл план 2007-09_иктисодга_01.11.12 утган йилга нисбатан 2" xfId="855" xr:uid="{7311B7B2-AEEB-424C-B5A4-35CA7EEB74B9}"/>
    <cellStyle name="_ДАСТУР обл план 2007-09_иктисодга_Копия 1474 илова  01.01.2012 ўтган йилга нисбати" xfId="856" xr:uid="{7DFEB74C-396D-426B-B62A-34BC96C1E548}"/>
    <cellStyle name="_ДАСТУР обл план 2007-09_иктисодга_КР_ Прогноз (4 жадвал)" xfId="857" xr:uid="{17A1A89C-FB58-4D91-8373-2C5EF00D5EEE}"/>
    <cellStyle name="_ДАСТУР обл план 2007-09_иктисодга_КР_ Прогноз (4 жадвал)_01.11.12 утган йилга нисбатан 2" xfId="858" xr:uid="{046AD751-FFA1-4EBC-A9B6-9AF8E8180E49}"/>
    <cellStyle name="_ДАСТУР обл план 2007-09_иктисодга_КР_ Прогноз (4 жадвал)_Копия 1474 илова  01.01.2012 ўтган йилга нисбати" xfId="859" xr:uid="{9838BA69-DBCB-486B-8467-DC044CC0DC0E}"/>
    <cellStyle name="_ДАСТУР обл план 2007-09_Копия 1474 илова  01.01.2012 ўтган йилга нисбати" xfId="860" xr:uid="{28B4B6D5-FF9F-42DC-8353-5920D73E9568}"/>
    <cellStyle name="_ДАСТУР обл план 2007-09_Прогноз_2012_24.09.11" xfId="106" xr:uid="{F6B0FB67-DE8F-4F0A-858F-E4E65BABB39B}"/>
    <cellStyle name="_ДАСТУР обл план 2007-09_Сухроб Вилоят свод" xfId="861" xr:uid="{477BE3E3-139F-4836-B7CB-804B6688F724}"/>
    <cellStyle name="_ДАСТУР обл план 2007-09_Сухроб Вилоят свод_01.11.12 утган йилга нисбатан 2" xfId="862" xr:uid="{1B583FE2-9174-4EDA-9C44-B048F05581CF}"/>
    <cellStyle name="_ДАСТУР обл план 2007-09_Сухроб Вилоят свод_Копия 1474 илова  01.01.2012 ўтган йилга нисбати" xfId="863" xr:uid="{EC3760EF-DFB2-458A-887D-7DC0FD744EDD}"/>
    <cellStyle name="_ДАСТУР обл план 2007-09_Сухроб Вилоят свод_КР_ Прогноз (4 жадвал)" xfId="864" xr:uid="{885F93B3-BBE7-4136-A59A-40BECE4BB13A}"/>
    <cellStyle name="_ДАСТУР обл план 2007-09_Сухроб Вилоят свод_КР_ Прогноз (4 жадвал)_01.11.12 утган йилга нисбатан 2" xfId="865" xr:uid="{4D4EE672-C676-4FD4-926B-548AEE4CC85B}"/>
    <cellStyle name="_ДАСТУР обл план 2007-09_Сухроб Вилоят свод_КР_ Прогноз (4 жадвал)_Копия 1474 илова  01.01.2012 ўтган йилга нисбати" xfId="866" xr:uid="{4B1AC617-4481-4BDC-8AB4-B75901C7C1F2}"/>
    <cellStyle name="_доп. табл по Поручению министра - посл." xfId="107" xr:uid="{C7132DE4-B14F-4A71-909F-F9CAD82C98EF}"/>
    <cellStyle name="_Жиззах" xfId="108" xr:uid="{A60159BD-A09F-497A-AB28-2C60451CED10}"/>
    <cellStyle name="_Жиззах_01.11.12 утган йилга нисбатан 2" xfId="867" xr:uid="{AE3ABA4A-EE1C-4909-83AE-C5BABE9095A2}"/>
    <cellStyle name="_Жиззах_иктисодга" xfId="868" xr:uid="{03E1DC28-B105-4C54-8BF0-93472DE91630}"/>
    <cellStyle name="_Жиззах_иктисодга_01.11.12 утган йилга нисбатан 2" xfId="869" xr:uid="{3A43C57D-06BC-4923-9F55-122DE696B857}"/>
    <cellStyle name="_Жиззах_иктисодга_Копия 1474 илова  01.01.2012 ўтган йилга нисбати" xfId="870" xr:uid="{D1DDF284-08A3-48DE-9C19-97FC16569948}"/>
    <cellStyle name="_Жиззах_иктисодга_КР_ Прогноз (4 жадвал)" xfId="871" xr:uid="{B19B2995-A399-42FD-BF99-68ED1CBD6204}"/>
    <cellStyle name="_Жиззах_иктисодга_КР_ Прогноз (4 жадвал)_01.11.12 утган йилга нисбатан 2" xfId="872" xr:uid="{E1ED9DAF-3DBC-4AA8-AB65-1FD3194600B0}"/>
    <cellStyle name="_Жиззах_иктисодга_КР_ Прогноз (4 жадвал)_Копия 1474 илова  01.01.2012 ўтган йилга нисбати" xfId="873" xr:uid="{29FB48CE-C9F4-4364-A84F-C51C2A8DB481}"/>
    <cellStyle name="_Жиззах_Копия 1474 илова  01.01.2012 ўтган йилга нисбати" xfId="874" xr:uid="{B0C71C68-DCB4-4EDC-AEF6-D9A9D3FE7B8B}"/>
    <cellStyle name="_Жиззах_Прогноз_2012_24.09.11" xfId="109" xr:uid="{385A896D-DEF6-4BEA-B02C-7E7708FA0F7A}"/>
    <cellStyle name="_Жиззах_Сухроб Вилоят свод" xfId="875" xr:uid="{58D579DA-5464-4BB2-9A71-95FE2D30BFE8}"/>
    <cellStyle name="_Жиззах_Сухроб Вилоят свод_01.11.12 утган йилга нисбатан 2" xfId="876" xr:uid="{F3F00544-C044-49DC-A1F8-5F27CBB41D6C}"/>
    <cellStyle name="_Жиззах_Сухроб Вилоят свод_Копия 1474 илова  01.01.2012 ўтган йилга нисбати" xfId="877" xr:uid="{A76EB1C2-8D11-442B-ADE4-BC662F274CB2}"/>
    <cellStyle name="_Жиззах_Сухроб Вилоят свод_КР_ Прогноз (4 жадвал)" xfId="878" xr:uid="{B2CB32D9-513D-41C1-9AE2-44F27CA4BC67}"/>
    <cellStyle name="_Жиззах_Сухроб Вилоят свод_КР_ Прогноз (4 жадвал)_01.11.12 утган йилга нисбатан 2" xfId="879" xr:uid="{1D874276-206C-481A-ACA6-2DC66B1D90FE}"/>
    <cellStyle name="_Жиззах_Сухроб Вилоят свод_КР_ Прогноз (4 жадвал)_Копия 1474 илова  01.01.2012 ўтган йилга нисбати" xfId="880" xr:uid="{944E432B-C02A-4C48-BE9A-DA3E3DE83BD7}"/>
    <cellStyle name="_иктисодга" xfId="881" xr:uid="{56B6BDD9-B6C9-4FFC-B012-D1DE387598A2}"/>
    <cellStyle name="_инвестиции" xfId="110" xr:uid="{3086FD94-9ECA-45DF-A836-3DE8DC6C35C0}"/>
    <cellStyle name="_инвестиции_Прогноз_2012_24.09.11" xfId="111" xr:uid="{C7E63FA7-F183-448A-9966-0B3A9E2BD27A}"/>
    <cellStyle name="_Кабминга" xfId="882" xr:uid="{362CACB2-6733-412E-85C5-E44428C12EEB}"/>
    <cellStyle name="_Кабминга_Копия 1474 илова  01.01.2012 ўтган йилга нисбати" xfId="883" xr:uid="{5EB667DB-D4E8-4637-AF0B-F7E5610C5EBC}"/>
    <cellStyle name="_Кабминга_Ўтган йилга нисбатан" xfId="884" xr:uid="{99010671-853C-42EB-AEA6-3AEE4BE5F42B}"/>
    <cellStyle name="_Кабминга_Ўтган йилга нисбатан_01.11.12 утган йилга нисбатан 2" xfId="885" xr:uid="{66E82EC4-06D0-4D49-B600-B8BC6900FCF3}"/>
    <cellStyle name="_Кабминга_Ўтган йилга нисбатан_Копия 1474 илова  01.01.2012 ўтган йилга нисбати" xfId="886" xr:uid="{DF93403D-3D3F-41F2-AEA9-D239C5FA7CF5}"/>
    <cellStyle name="_Кабминга_Хоразм туман" xfId="887" xr:uid="{EA088EF9-59AC-4CE9-B7B0-34D7A701AE1F}"/>
    <cellStyle name="_Кабминга_Хоразм туман_01.11.12 утган йилга нисбатан 2" xfId="888" xr:uid="{52CC256B-7A56-469E-ACE1-F5A6DD472D3A}"/>
    <cellStyle name="_Кабминга_Хоразм туман_Копия 1474 илова  01.01.2012 ўтган йилга нисбати" xfId="889" xr:uid="{0890951C-8D83-4AFB-B383-854B928F65F9}"/>
    <cellStyle name="_Касаначи 4 ой" xfId="890" xr:uid="{0F728C82-6299-4271-B4EC-58979C77C336}"/>
    <cellStyle name="_Кашкадарё" xfId="112" xr:uid="{C3A43941-0E83-4409-BF48-C393BA4E8635}"/>
    <cellStyle name="_Кашкадарё_01.11.12 утган йилга нисбатан 2" xfId="891" xr:uid="{CBEEAB87-4C2F-40A6-9307-107DB3CB260B}"/>
    <cellStyle name="_Кашкадарё_иктисодга" xfId="892" xr:uid="{6A50CF2D-3637-41B1-984C-495E415EC0FB}"/>
    <cellStyle name="_Кашкадарё_иктисодга_01.11.12 утган йилга нисбатан 2" xfId="893" xr:uid="{FC6B1713-A398-4225-B4AA-B31E02882269}"/>
    <cellStyle name="_Кашкадарё_иктисодга_Копия 1474 илова  01.01.2012 ўтган йилга нисбати" xfId="894" xr:uid="{4AC251C7-82BA-4355-BB49-C3F08FBB41C5}"/>
    <cellStyle name="_Кашкадарё_иктисодга_КР_ Прогноз (4 жадвал)" xfId="895" xr:uid="{B7CF645B-8AA8-44A7-B22A-2556032F2156}"/>
    <cellStyle name="_Кашкадарё_иктисодга_КР_ Прогноз (4 жадвал)_01.11.12 утган йилга нисбатан 2" xfId="896" xr:uid="{EF1E439B-9305-456C-A957-90A78635AB48}"/>
    <cellStyle name="_Кашкадарё_иктисодга_КР_ Прогноз (4 жадвал)_Копия 1474 илова  01.01.2012 ўтган йилга нисбати" xfId="897" xr:uid="{40A6104B-4F01-4C93-8FA5-C3FE550CDD48}"/>
    <cellStyle name="_Кашкадарё_Копия 1474 илова  01.01.2012 ўтган йилга нисбати" xfId="898" xr:uid="{AB41FF07-5B77-4B26-926F-847DF5D51696}"/>
    <cellStyle name="_Кашкадарё_Прогноз_2012_24.09.11" xfId="113" xr:uid="{15D764F7-F494-4DDE-AE3F-3A7A41EE6914}"/>
    <cellStyle name="_Кашкадарё_Сухроб Вилоят свод" xfId="899" xr:uid="{67096259-82D3-4D84-B559-6C9292C7195C}"/>
    <cellStyle name="_Кашкадарё_Сухроб Вилоят свод_01.11.12 утган йилга нисбатан 2" xfId="900" xr:uid="{E11F448F-DE6B-4609-8E5F-5D4D31D460D4}"/>
    <cellStyle name="_Кашкадарё_Сухроб Вилоят свод_Копия 1474 илова  01.01.2012 ўтган йилга нисбати" xfId="901" xr:uid="{7709F279-2C25-4DE4-81F3-EABECA17058F}"/>
    <cellStyle name="_Кашкадарё_Сухроб Вилоят свод_КР_ Прогноз (4 жадвал)" xfId="902" xr:uid="{032DA2C1-316C-4EC6-BAE9-D7CFF2660350}"/>
    <cellStyle name="_Кашкадарё_Сухроб Вилоят свод_КР_ Прогноз (4 жадвал)_01.11.12 утган йилга нисбатан 2" xfId="903" xr:uid="{9F74B757-F518-40ED-807A-0CB50B408526}"/>
    <cellStyle name="_Кашкадарё_Сухроб Вилоят свод_КР_ Прогноз (4 жадвал)_Копия 1474 илова  01.01.2012 ўтган йилга нисбати" xfId="904" xr:uid="{6EE44C14-D37B-4069-B881-A09D80F40BAB}"/>
    <cellStyle name="_кварталиктисод+" xfId="905" xr:uid="{DB2EEE2A-1837-40D3-87C2-79ABE51E5A37}"/>
    <cellStyle name="_Книга3" xfId="114" xr:uid="{C90B4809-686A-4C36-80E3-16A27F92336E}"/>
    <cellStyle name="_Книга3_Прогноз_2012_24.09.11" xfId="115" xr:uid="{06B7F37C-C0CC-48C0-BB82-D0B0EA69DD6B}"/>
    <cellStyle name="_Копия 1474 илова  01.01.2012 ўтган йилга нисбати" xfId="906" xr:uid="{BE945897-C116-43F0-837A-FE1861373D3D}"/>
    <cellStyle name="_Копия Иктисод формалари о" xfId="907" xr:uid="{02B39601-BEE5-4E2A-97C4-11D095831AF0}"/>
    <cellStyle name="_Копия Кабминга" xfId="908" xr:uid="{6E369AC6-1285-4CF2-8EF0-DC302B380F16}"/>
    <cellStyle name="_Копия Кабминга_Копия 1474 илова  01.01.2012 ўтган йилга нисбати" xfId="909" xr:uid="{2CA834C5-4251-4A8D-A37F-E2F35E3E38A3}"/>
    <cellStyle name="_Копия Кабминга_Ўтган йилга нисбатан" xfId="910" xr:uid="{6C09106A-8FDD-4315-8348-188AA2B800E4}"/>
    <cellStyle name="_Копия Кабминга_Ўтган йилга нисбатан_01.11.12 утган йилга нисбатан 2" xfId="911" xr:uid="{83401E6B-6343-4724-A912-1A6E0C218430}"/>
    <cellStyle name="_Копия Кабминга_Ўтган йилга нисбатан_Копия 1474 илова  01.01.2012 ўтган йилга нисбати" xfId="912" xr:uid="{6F9F42FF-93D7-4E04-BBFC-2DE7246D873F}"/>
    <cellStyle name="_Копия Кабминга_Хоразм туман" xfId="913" xr:uid="{F05D7294-C757-4A95-87F4-363860FC7375}"/>
    <cellStyle name="_Копия Кабминга_Хоразм туман_01.11.12 утган йилга нисбатан 2" xfId="914" xr:uid="{66186B81-383E-42C2-831A-09F2D93E7DAA}"/>
    <cellStyle name="_Копия Кабминга_Хоразм туман_Копия 1474 илова  01.01.2012 ўтган йилга нисбати" xfId="915" xr:uid="{97C117E9-E48C-4793-B803-E0B87A4A34A6}"/>
    <cellStyle name="_Коракалпогистон" xfId="916" xr:uid="{4A0A54C2-9781-4C18-A11D-05CDFF07ED48}"/>
    <cellStyle name="_КР Нукус   (2 жадвал)" xfId="917" xr:uid="{BCC7BE25-A28E-48A4-B961-3013A7A9BF3B}"/>
    <cellStyle name="_КР1046-1047-1050 общий 18 графа на 24 марта" xfId="918" xr:uid="{9A5AEE3E-4FBD-47A9-8038-A02648D44085}"/>
    <cellStyle name="_КР1046-1047-1050 общий 18 графа на 24 марта_выдача_2011-2015_1" xfId="919" xr:uid="{C7E79CBD-554F-484D-840F-6827B72B25EF}"/>
    <cellStyle name="_КР1046-1047-1050 общий 18 графа на 24 марта_выдача_2011-2015_1_Копия 1474 илова  01.01.2012 ўтган йилга нисбати" xfId="920" xr:uid="{CC05E763-BEAC-4D50-8906-B02EBAEFCAD6}"/>
    <cellStyle name="_КР1046-1047-1050 общий 18 графа на 24 марта_выдача_2011-2015_1_Ўтган йилга нисбатан" xfId="921" xr:uid="{EF7B89E4-A70C-4C71-A962-0A5B25730BF5}"/>
    <cellStyle name="_КР1046-1047-1050 общий 18 графа на 24 марта_выдача_2011-2015_1_Ўтган йилга нисбатан_01.11.12 утган йилга нисбатан 2" xfId="922" xr:uid="{FC5AD515-24A6-4EF5-B3C1-A74E7AA9E1B5}"/>
    <cellStyle name="_КР1046-1047-1050 общий 18 графа на 24 марта_выдача_2011-2015_1_Ўтган йилга нисбатан_Копия 1474 илова  01.01.2012 ўтган йилга нисбати" xfId="923" xr:uid="{55FA81E8-2A13-4ED9-86C8-481F0C2A90F3}"/>
    <cellStyle name="_КР1046-1047-1050 общий 18 графа на 24 марта_выдача_2011-2015_1_Хоразм туман" xfId="924" xr:uid="{47E405CA-9800-42E8-AEEE-5DA30E6632AB}"/>
    <cellStyle name="_КР1046-1047-1050 общий 18 графа на 24 марта_выдача_2011-2015_1_Хоразм туман_01.11.12 утган йилга нисбатан 2" xfId="925" xr:uid="{152C2804-2C47-4CF9-ACDE-D1F14B8D9BD0}"/>
    <cellStyle name="_КР1046-1047-1050 общий 18 графа на 24 марта_выдача_2011-2015_1_Хоразм туман_Копия 1474 илова  01.01.2012 ўтган йилга нисбати" xfId="926" xr:uid="{1EB15063-626B-40AA-8B54-53B8FD18F593}"/>
    <cellStyle name="_КР1046-1047-1050 общий 18 графа на 24 марта_Копия 1474 илова  01.01.2012 ўтган йилга нисбати" xfId="927" xr:uid="{94A73400-D902-44EE-A319-52AC0241E9EC}"/>
    <cellStyle name="_КР1046-1047-1050 общий 18 графа на 24 марта_Кредит линия-русча" xfId="928" xr:uid="{F15AD9BC-226E-48E5-8C1D-8FE21429018E}"/>
    <cellStyle name="_КР1046-1047-1050 общий 18 графа на 24 марта_Кредит линия-русча_01.11.12 утган йилга нисбатан 2" xfId="929" xr:uid="{534AD47A-BAA2-4B59-BBAC-98D4EC2C76B5}"/>
    <cellStyle name="_КР1046-1047-1050 общий 18 графа на 24 марта_Кредит линия-русча_банк вилоят ув капитал" xfId="930" xr:uid="{1B7FE201-95CE-4D09-9552-DC429E50526A}"/>
    <cellStyle name="_КР1046-1047-1050 общий 18 графа на 24 марта_Кредит линия-русча_банк вилоят ув капитал_01.11.12 утган йилга нисбатан 2" xfId="931" xr:uid="{02659467-219C-45C1-AD0E-E891DAEFF121}"/>
    <cellStyle name="_КР1046-1047-1050 общий 18 графа на 24 марта_Кредит линия-русча_банк вилоят ув капитал_Копия 1474 илова  01.01.2012 ўтган йилга нисбати" xfId="932" xr:uid="{4A7F509E-7E19-48F3-80BB-086497D5E937}"/>
    <cellStyle name="_КР1046-1047-1050 общий 18 графа на 24 марта_Кредит линия-русча_Книга1" xfId="933" xr:uid="{44B4A38A-4379-46DD-BA27-F5CDF9ACD91C}"/>
    <cellStyle name="_КР1046-1047-1050 общий 18 графа на 24 марта_Кредит линия-русча_Книга1_01.11.12 утган йилга нисбатан 2" xfId="934" xr:uid="{8F45B4F8-A975-4D09-AB95-43ED3CFE2AA9}"/>
    <cellStyle name="_КР1046-1047-1050 общий 18 графа на 24 марта_Кредит линия-русча_Книга1_Копия 1474 илова  01.01.2012 ўтган йилга нисбати" xfId="935" xr:uid="{6C105167-8BA7-41FA-AEE4-CA4B356FBA9E}"/>
    <cellStyle name="_КР1046-1047-1050 общий 18 графа на 24 марта_Кредит линия-русча_Копия 1474 илова  01.01.2012 ўтган йилга нисбати" xfId="936" xr:uid="{F893B77B-1EF2-4C7C-AF39-A068128DCD25}"/>
    <cellStyle name="_КР1046-1047-1050 общий 18 графа на 24 марта_Кредит линия-русча_кредиты" xfId="937" xr:uid="{854CA28C-47C7-432A-B39D-9C1729C7FCB3}"/>
    <cellStyle name="_КР1046-1047-1050 общий 18 графа на 24 марта_Кредит линия-русча_кредиты_01.11.12 утган йилга нисбатан 2" xfId="938" xr:uid="{BC6A654A-4CEA-4634-A412-3C3D205CC6D9}"/>
    <cellStyle name="_КР1046-1047-1050 общий 18 графа на 24 марта_Кредит линия-русча_кредиты_Копия 1474 илова  01.01.2012 ўтган йилга нисбати" xfId="939" xr:uid="{0EA82CAB-5308-4D76-BDCB-499AC40C5B1F}"/>
    <cellStyle name="_КР1046-1047-1050 общий 18 графа на 24 марта_Кредит линия-русча_ПРОГНОЗ И 2008-2015 125 фоизлик ОКОНЧАТЕЛЬНЫЙ" xfId="940" xr:uid="{896B939A-3C8A-44E4-B516-6835603A1F9E}"/>
    <cellStyle name="_КР1046-1047-1050 общий 18 графа на 24 марта_Кредит линия-русча_ПРОГНОЗ И 2008-2015 125 фоизлик ОКОНЧАТЕЛЬНЫЙ_01.11.12 утган йилга нисбатан 2" xfId="941" xr:uid="{9F245647-1A4E-46E2-91C6-B08E3F86AAA8}"/>
    <cellStyle name="_КР1046-1047-1050 общий 18 графа на 24 марта_Кредит линия-русча_ПРОГНОЗ И 2008-2015 125 фоизлик ОКОНЧАТЕЛЬНЫЙ_Копия 1474 илова  01.01.2012 ўтган йилга нисбати" xfId="942" xr:uid="{A777E2D3-CB08-421E-98D0-75BBD5D62AF7}"/>
    <cellStyle name="_КР1046-1047-1050 общий 18 графа на 24 марта_Кредит линия-русча_СВОД БАРЧА олдинги" xfId="943" xr:uid="{B561002F-C4F6-49FD-898D-D459EF1DEA3C}"/>
    <cellStyle name="_КР1046-1047-1050 общий 18 графа на 24 марта_Кредит линия-русча_СВОД БАРЧА олдинги_Копия 1474 илова  01.01.2012 ўтган йилга нисбати" xfId="944" xr:uid="{5E83D8B9-87FF-4806-B088-298086601C19}"/>
    <cellStyle name="_КР1046-1047-1050 общий 18 графа на 24 марта_Кредит линия-русча_СВОД БАРЧА олдинги_Ўтган йилга нисбатан" xfId="945" xr:uid="{5D2E8631-33D4-411F-9652-D4778A4095C1}"/>
    <cellStyle name="_КР1046-1047-1050 общий 18 графа на 24 марта_Кредит линия-русча_СВОД БАРЧА олдинги_Ўтган йилга нисбатан_01.11.12 утган йилга нисбатан 2" xfId="946" xr:uid="{976A889D-5C9D-4E04-B440-AF0B85A8E0DB}"/>
    <cellStyle name="_КР1046-1047-1050 общий 18 графа на 24 марта_Кредит линия-русча_СВОД БАРЧА олдинги_Ўтган йилга нисбатан_Копия 1474 илова  01.01.2012 ўтган йилга нисбати" xfId="947" xr:uid="{AE795877-1A8A-4276-809B-673D53B7687A}"/>
    <cellStyle name="_КР1046-1047-1050 общий 18 графа на 24 марта_Кредит линия-русча_Хоразм туман" xfId="948" xr:uid="{13A7167C-93F4-4A28-A363-ACA60F6A442E}"/>
    <cellStyle name="_КР1046-1047-1050 общий 18 графа на 24 марта_Кредит линия-русча_Хоразм туман_01.11.12 утган йилга нисбатан 2" xfId="949" xr:uid="{31EF6BD1-ACC8-42B3-BE8A-49F03C0C30BE}"/>
    <cellStyle name="_КР1046-1047-1050 общий 18 графа на 24 марта_Кредит линия-русча_Хоразм туман_Копия 1474 илова  01.01.2012 ўтган йилга нисбати" xfId="950" xr:uid="{AB1288D7-4117-4138-B29E-275812D7D841}"/>
    <cellStyle name="_КР1046-1047-1050 общий 18 графа на 24 марта_Прог" xfId="951" xr:uid="{06894D56-395D-4DC5-841B-6B90D2609136}"/>
    <cellStyle name="_КР1046-1047-1050 общий 18 графа на 24 марта_Прог_01.11.12 утган йилга нисбатан 2" xfId="952" xr:uid="{60DEC279-79F4-4811-9E60-C057D6B4C383}"/>
    <cellStyle name="_КР1046-1047-1050 общий 18 графа на 24 марта_Прог_Копия 1474 илова  01.01.2012 ўтган йилга нисбати" xfId="953" xr:uid="{1EC4E94B-38B5-4E63-9BB2-9038FF97A80D}"/>
    <cellStyle name="_КР1046-1047-1050 общий 18 графа на 24 марта_ПРОГНОЗ И 2008-2015 125 фоизлик ОКОНЧАТЕЛЬНЫЙ" xfId="954" xr:uid="{99DE7188-92AD-4294-8D2A-7D7CAECD46D0}"/>
    <cellStyle name="_КР1046-1047-1050 общий 18 графа на 24 марта_ПРОГНОЗ И 2008-2015 125 фоизлик ОКОНЧАТЕЛЬНЫЙ_Копия 1474 илова  01.01.2012 ўтган йилга нисбати" xfId="955" xr:uid="{B56F6EFF-3D29-4054-907F-9EB25FEEC8AB}"/>
    <cellStyle name="_КР1046-1047-1050 общий 18 графа на 24 марта_ПРОГНОЗ И 2008-2015 125 фоизлик ОКОНЧАТЕЛЬНЫЙ_Ўтган йилга нисбатан" xfId="956" xr:uid="{C064003C-C145-45E7-855E-52B510D25F9E}"/>
    <cellStyle name="_КР1046-1047-1050 общий 18 графа на 24 марта_ПРОГНОЗ И 2008-2015 125 фоизлик ОКОНЧАТЕЛЬНЫЙ_Ўтган йилга нисбатан_01.11.12 утган йилга нисбатан 2" xfId="957" xr:uid="{68BB84E9-1481-4666-8242-C968EBE6A76D}"/>
    <cellStyle name="_КР1046-1047-1050 общий 18 графа на 24 марта_ПРОГНОЗ И 2008-2015 125 фоизлик ОКОНЧАТЕЛЬНЫЙ_Ўтган йилга нисбатан_Копия 1474 илова  01.01.2012 ўтган йилга нисбати" xfId="958" xr:uid="{63802E74-6D43-4231-A537-2A74D334D72B}"/>
    <cellStyle name="_КР1046-1047-1050 общий 18 графа на 24 марта_ПРОГНОЗ И 2008-2015 125 фоизлик ОКОНЧАТЕЛЬНЫЙ_Хоразм туман" xfId="959" xr:uid="{2C774984-37D6-43E4-A9EB-6D69209DAC09}"/>
    <cellStyle name="_КР1046-1047-1050 общий 18 графа на 24 марта_ПРОГНОЗ И 2008-2015 125 фоизлик ОКОНЧАТЕЛЬНЫЙ_Хоразм туман_01.11.12 утган йилга нисбатан 2" xfId="960" xr:uid="{D5E9170F-1B09-4EB8-B087-8B9AB81140A8}"/>
    <cellStyle name="_КР1046-1047-1050 общий 18 графа на 24 марта_ПРОГНОЗ И 2008-2015 125 фоизлик ОКОНЧАТЕЛЬНЫЙ_Хоразм туман_Копия 1474 илова  01.01.2012 ўтган йилга нисбати" xfId="961" xr:uid="{0E0A63C0-5ED0-4BB0-B4F6-D3216E80ABC5}"/>
    <cellStyle name="_КР1046-1047-1050 общий 18 графа на 24 марта_Рес-га" xfId="962" xr:uid="{D593A5E6-5FE0-4B92-9771-09048400A4E1}"/>
    <cellStyle name="_КР1046-1047-1050 общий 18 графа на 24 марта_Рес-га_Копия 1474 илова  01.01.2012 ўтган йилга нисбати" xfId="963" xr:uid="{3BD8AFF9-4CDF-4ADD-A68B-9FE5D86E140B}"/>
    <cellStyle name="_КР1046-1047-1050 общий 18 графа на 24 марта_Рес-га_Ўтган йилга нисбатан" xfId="964" xr:uid="{7D1690E1-3814-4ABE-AFFD-FB453FECBF03}"/>
    <cellStyle name="_КР1046-1047-1050 общий 18 графа на 24 марта_Рес-га_Ўтган йилга нисбатан_01.11.12 утган йилга нисбатан 2" xfId="965" xr:uid="{4BBA2C32-754E-4C4E-8F81-4A2B8C8A82FC}"/>
    <cellStyle name="_КР1046-1047-1050 общий 18 графа на 24 марта_Рес-га_Ўтган йилга нисбатан_Копия 1474 илова  01.01.2012 ўтган йилга нисбати" xfId="966" xr:uid="{9EC15CDF-59F9-47E8-B601-62F6F1D6B719}"/>
    <cellStyle name="_КР1046-1047-1050 общий 18 графа на 24 марта_СВОД БАРЧА олдинги" xfId="967" xr:uid="{AB2E7D71-93D5-44F6-B6B3-54C7BDFED8B7}"/>
    <cellStyle name="_КР1046-1047-1050 общий 18 графа на 24 марта_СВОД БАРЧА олдинги_01.11.12 утган йилга нисбатан 2" xfId="968" xr:uid="{DA69DE29-6536-4757-AE59-74B2AF36ED94}"/>
    <cellStyle name="_КР1046-1047-1050 общий 18 графа на 24 марта_СВОД БАРЧА олдинги_Копия 1474 илова  01.01.2012 ўтган йилга нисбати" xfId="969" xr:uid="{6CF62BD9-E40F-4119-826E-6F98F3AED55C}"/>
    <cellStyle name="_КР1046-1047-1050 общий 18 графа на 24 марта_Ўтган йилга нисбатан" xfId="970" xr:uid="{5DD9C2AF-4D30-44AE-963C-29A1F1682169}"/>
    <cellStyle name="_КР1046-1047-1050 общий 18 графа на 24 марта_Ўтган йилга нисбатан_01.11.12 утган йилга нисбатан 2" xfId="971" xr:uid="{93625D69-DF57-4BC3-BB52-9C3F02C5EE7C}"/>
    <cellStyle name="_КР1046-1047-1050 общий 18 графа на 24 марта_Ўтган йилга нисбатан_Копия 1474 илова  01.01.2012 ўтган йилга нисбати" xfId="972" xr:uid="{BD3B7FD5-BEF1-400B-B4FC-308F9A1D045C}"/>
    <cellStyle name="_КР1046-1047-1050 общий 18 графа на 24 марта_форма 01.01.2016" xfId="973" xr:uid="{7C05E42F-EF63-4F08-8366-D409556D74A0}"/>
    <cellStyle name="_КР1046-1047-1050 общий 18 графа на 24 марта_форма 01.01.2016_01.11.12 утган йилга нисбатан 2" xfId="974" xr:uid="{5C7CD9C7-F54D-4F83-BF00-6744A6191970}"/>
    <cellStyle name="_КР1046-1047-1050 общий 18 графа на 24 марта_форма 01.01.2016_Копия 1474 илова  01.01.2012 ўтган йилга нисбати" xfId="975" xr:uid="{4F9C7958-A4A6-4840-99B5-30EF0D510BFA}"/>
    <cellStyle name="_Кредит линия-русча" xfId="976" xr:uid="{C9D43CBC-6E19-47A1-BE30-65671E63C06B}"/>
    <cellStyle name="_Марказий банк" xfId="977" xr:uid="{AC73B76D-9981-4B7A-A806-A0C1C7BFB05E}"/>
    <cellStyle name="_Марказий банк_выдача_2011-2015_1" xfId="978" xr:uid="{F94B0FCE-412F-4340-AF31-BC8283F9A8DD}"/>
    <cellStyle name="_Марказий банк_выдача_2011-2015_1_Копия 1474 илова  01.01.2012 ўтган йилга нисбати" xfId="979" xr:uid="{3808F910-51F1-4458-9B76-089172B17486}"/>
    <cellStyle name="_Марказий банк_выдача_2011-2015_1_Ўтган йилга нисбатан" xfId="980" xr:uid="{815D796F-2FB2-4450-A749-6B74E4413745}"/>
    <cellStyle name="_Марказий банк_выдача_2011-2015_1_Ўтган йилга нисбатан_01.11.12 утган йилга нисбатан 2" xfId="981" xr:uid="{F429BB48-E27D-45BF-B30F-4678D55A4953}"/>
    <cellStyle name="_Марказий банк_выдача_2011-2015_1_Ўтган йилга нисбатан_Копия 1474 илова  01.01.2012 ўтган йилга нисбати" xfId="982" xr:uid="{90DBA5E2-F00D-488D-9CB2-FCB6CEF3BD52}"/>
    <cellStyle name="_Марказий банк_выдача_2011-2015_1_Хоразм туман" xfId="983" xr:uid="{7832C7AA-0828-474C-9D6D-D7997827DEE3}"/>
    <cellStyle name="_Марказий банк_выдача_2011-2015_1_Хоразм туман_01.11.12 утган йилга нисбатан 2" xfId="984" xr:uid="{0F1DFFA2-8808-4B47-84A2-A2DA20E42618}"/>
    <cellStyle name="_Марказий банк_выдача_2011-2015_1_Хоразм туман_Копия 1474 илова  01.01.2012 ўтган йилга нисбати" xfId="985" xr:uid="{580FEFDD-982D-4B3D-AA98-2FC4C76C3906}"/>
    <cellStyle name="_Марказий банк_Копия 1474 илова  01.01.2012 ўтган йилга нисбати" xfId="986" xr:uid="{46786974-D832-42E8-BC72-2C0DDBBF2876}"/>
    <cellStyle name="_Марказий банк_Кредит линия-русча" xfId="987" xr:uid="{6F3657C2-BFBC-4689-9774-26EE564E5D16}"/>
    <cellStyle name="_Марказий банк_Кредит линия-русча_01.11.12 утган йилга нисбатан 2" xfId="988" xr:uid="{BF58F041-2CD3-43D8-BFE8-7FF0AEFCDE26}"/>
    <cellStyle name="_Марказий банк_Кредит линия-русча_банк вилоят ув капитал" xfId="989" xr:uid="{29A37040-7AFC-497F-9C85-9F0E2CF762A8}"/>
    <cellStyle name="_Марказий банк_Кредит линия-русча_банк вилоят ув капитал_01.11.12 утган йилга нисбатан 2" xfId="990" xr:uid="{362B86ED-E45E-400A-B088-6D8846510ADD}"/>
    <cellStyle name="_Марказий банк_Кредит линия-русча_банк вилоят ув капитал_Копия 1474 илова  01.01.2012 ўтган йилга нисбати" xfId="991" xr:uid="{18B65E48-5F50-4D56-973A-361534677973}"/>
    <cellStyle name="_Марказий банк_Кредит линия-русча_Книга1" xfId="992" xr:uid="{33241FFC-3BB3-4B33-8F9F-40D118CC6F3B}"/>
    <cellStyle name="_Марказий банк_Кредит линия-русча_Книга1_01.11.12 утган йилга нисбатан 2" xfId="993" xr:uid="{45167424-3F69-49E6-BA8A-10329519934F}"/>
    <cellStyle name="_Марказий банк_Кредит линия-русча_Книга1_Копия 1474 илова  01.01.2012 ўтган йилга нисбати" xfId="994" xr:uid="{88EEB5B0-1040-4DB2-9AE7-2B817EA79771}"/>
    <cellStyle name="_Марказий банк_Кредит линия-русча_Копия 1474 илова  01.01.2012 ўтган йилга нисбати" xfId="995" xr:uid="{12671E6E-015A-466C-BC29-126F43C53B7F}"/>
    <cellStyle name="_Марказий банк_Кредит линия-русча_кредиты" xfId="996" xr:uid="{CFBC4119-E92D-4157-B49E-D90397D68A45}"/>
    <cellStyle name="_Марказий банк_Кредит линия-русча_кредиты_01.11.12 утган йилга нисбатан 2" xfId="997" xr:uid="{361AF9B3-6F6D-41C8-9D81-49ABDBE6D710}"/>
    <cellStyle name="_Марказий банк_Кредит линия-русча_кредиты_Копия 1474 илова  01.01.2012 ўтган йилга нисбати" xfId="998" xr:uid="{92DEBE9B-9846-49A8-8335-F07711D578CA}"/>
    <cellStyle name="_Марказий банк_Кредит линия-русча_ПРОГНОЗ И 2008-2015 125 фоизлик ОКОНЧАТЕЛЬНЫЙ" xfId="999" xr:uid="{E9AEA8C3-23FC-43ED-BFC0-DA02E26AA35B}"/>
    <cellStyle name="_Марказий банк_Кредит линия-русча_ПРОГНОЗ И 2008-2015 125 фоизлик ОКОНЧАТЕЛЬНЫЙ_01.11.12 утган йилга нисбатан 2" xfId="1000" xr:uid="{4F645B47-72D7-44FF-9DC7-078F6586FF5F}"/>
    <cellStyle name="_Марказий банк_Кредит линия-русча_ПРОГНОЗ И 2008-2015 125 фоизлик ОКОНЧАТЕЛЬНЫЙ_Копия 1474 илова  01.01.2012 ўтган йилга нисбати" xfId="1001" xr:uid="{DD146935-7098-4431-9E79-961DA2DA5802}"/>
    <cellStyle name="_Марказий банк_Кредит линия-русча_СВОД БАРЧА олдинги" xfId="1002" xr:uid="{708E16FD-7412-4476-9710-BEED8A31D9F4}"/>
    <cellStyle name="_Марказий банк_Кредит линия-русча_СВОД БАРЧА олдинги_Копия 1474 илова  01.01.2012 ўтган йилга нисбати" xfId="1003" xr:uid="{5EFC3F77-368C-444F-9920-77AE913C12A8}"/>
    <cellStyle name="_Марказий банк_Кредит линия-русча_СВОД БАРЧА олдинги_Ўтган йилга нисбатан" xfId="1004" xr:uid="{07EFB4A3-F83C-4C6F-A12D-1CBFC6E7D7C2}"/>
    <cellStyle name="_Марказий банк_Кредит линия-русча_СВОД БАРЧА олдинги_Ўтган йилга нисбатан_01.11.12 утган йилга нисбатан 2" xfId="1005" xr:uid="{95D9E08F-4CF0-4762-8A6C-764DBE439D3C}"/>
    <cellStyle name="_Марказий банк_Кредит линия-русча_СВОД БАРЧА олдинги_Ўтган йилга нисбатан_Копия 1474 илова  01.01.2012 ўтган йилга нисбати" xfId="1006" xr:uid="{77093B96-9AFC-492F-8074-F7792ECD8AAC}"/>
    <cellStyle name="_Марказий банк_Кредит линия-русча_Хоразм туман" xfId="1007" xr:uid="{93B112F3-1F97-48AC-A955-B33887D52658}"/>
    <cellStyle name="_Марказий банк_Кредит линия-русча_Хоразм туман_01.11.12 утган йилга нисбатан 2" xfId="1008" xr:uid="{77B3BF35-139A-4901-A0CC-BF9931FD7EFE}"/>
    <cellStyle name="_Марказий банк_Кредит линия-русча_Хоразм туман_Копия 1474 илова  01.01.2012 ўтган йилга нисбати" xfId="1009" xr:uid="{2C6CB5D8-9F69-4F3C-B4E1-173795E7A4FA}"/>
    <cellStyle name="_Марказий банк_Прог" xfId="1010" xr:uid="{F0E9A18F-8C48-47D8-9C3E-6B34AD9417E9}"/>
    <cellStyle name="_Марказий банк_Прог_01.11.12 утган йилга нисбатан 2" xfId="1011" xr:uid="{F9FA8581-DC7B-44C6-BD21-EC8DF7D82D03}"/>
    <cellStyle name="_Марказий банк_Прог_Копия 1474 илова  01.01.2012 ўтган йилга нисбати" xfId="1012" xr:uid="{BCB4905D-FC76-4C96-9202-A7EA1473C099}"/>
    <cellStyle name="_Марказий банк_ПРОГНОЗ И 2008-2015 125 фоизлик ОКОНЧАТЕЛЬНЫЙ" xfId="1013" xr:uid="{C1B1579B-9930-497A-93BB-408C7268CF25}"/>
    <cellStyle name="_Марказий банк_ПРОГНОЗ И 2008-2015 125 фоизлик ОКОНЧАТЕЛЬНЫЙ_Копия 1474 илова  01.01.2012 ўтган йилга нисбати" xfId="1014" xr:uid="{622D207F-4D1F-4A10-BC48-62F071F0CF23}"/>
    <cellStyle name="_Марказий банк_ПРОГНОЗ И 2008-2015 125 фоизлик ОКОНЧАТЕЛЬНЫЙ_Ўтган йилга нисбатан" xfId="1015" xr:uid="{9BC5C526-4F26-4C14-A6DD-43BE97E032C6}"/>
    <cellStyle name="_Марказий банк_ПРОГНОЗ И 2008-2015 125 фоизлик ОКОНЧАТЕЛЬНЫЙ_Ўтган йилга нисбатан_01.11.12 утган йилга нисбатан 2" xfId="1016" xr:uid="{0AA5DBC1-B569-4B58-885C-C167D98DB3F5}"/>
    <cellStyle name="_Марказий банк_ПРОГНОЗ И 2008-2015 125 фоизлик ОКОНЧАТЕЛЬНЫЙ_Ўтган йилга нисбатан_Копия 1474 илова  01.01.2012 ўтган йилга нисбати" xfId="1017" xr:uid="{393A9CB3-84F0-43EF-B5F4-8D6AE298D349}"/>
    <cellStyle name="_Марказий банк_ПРОГНОЗ И 2008-2015 125 фоизлик ОКОНЧАТЕЛЬНЫЙ_Хоразм туман" xfId="1018" xr:uid="{B853473D-E055-47E9-952B-46823E2ECD82}"/>
    <cellStyle name="_Марказий банк_ПРОГНОЗ И 2008-2015 125 фоизлик ОКОНЧАТЕЛЬНЫЙ_Хоразм туман_01.11.12 утган йилга нисбатан 2" xfId="1019" xr:uid="{FC0564E6-D6E8-4501-9869-A6104B96D993}"/>
    <cellStyle name="_Марказий банк_ПРОГНОЗ И 2008-2015 125 фоизлик ОКОНЧАТЕЛЬНЫЙ_Хоразм туман_Копия 1474 илова  01.01.2012 ўтган йилга нисбати" xfId="1020" xr:uid="{5C7BF793-FBD8-44C2-9837-3F9EE9B05679}"/>
    <cellStyle name="_Марказий банк_Рес-га" xfId="1021" xr:uid="{F1FCDDB8-C538-4EE1-8F4E-16210735BD45}"/>
    <cellStyle name="_Марказий банк_Рес-га_Копия 1474 илова  01.01.2012 ўтган йилга нисбати" xfId="1022" xr:uid="{63D81986-4E91-4951-BDCA-E8EF33B6C7E5}"/>
    <cellStyle name="_Марказий банк_Рес-га_Ўтган йилга нисбатан" xfId="1023" xr:uid="{35B277F6-3774-4587-8883-08871CEC584C}"/>
    <cellStyle name="_Марказий банк_Рес-га_Ўтган йилга нисбатан_01.11.12 утган йилга нисбатан 2" xfId="1024" xr:uid="{C52B4D86-D2BB-473C-B5B8-D2606D258365}"/>
    <cellStyle name="_Марказий банк_Рес-га_Ўтган йилга нисбатан_Копия 1474 илова  01.01.2012 ўтган йилга нисбати" xfId="1025" xr:uid="{EDB64757-FA7D-46C5-BFDF-A53BB27E2DC2}"/>
    <cellStyle name="_Марказий банк_СВОД БАРЧА олдинги" xfId="1026" xr:uid="{F477B346-3EAE-4D6A-B6BE-EAF52E6D92A2}"/>
    <cellStyle name="_Марказий банк_СВОД БАРЧА олдинги_01.11.12 утган йилга нисбатан 2" xfId="1027" xr:uid="{E81F7B15-1B30-4F08-9F5E-C93C7DFF9918}"/>
    <cellStyle name="_Марказий банк_СВОД БАРЧА олдинги_Копия 1474 илова  01.01.2012 ўтган йилга нисбати" xfId="1028" xr:uid="{86DA828E-1ACF-4C6E-AE00-9D1FFCC9E2B9}"/>
    <cellStyle name="_Марказий банк_Ўтган йилга нисбатан" xfId="1029" xr:uid="{0A1F2193-F17F-444A-9ACE-326C5D2B9854}"/>
    <cellStyle name="_Марказий банк_Ўтган йилга нисбатан_01.11.12 утган йилга нисбатан 2" xfId="1030" xr:uid="{6A0861F1-DB4F-4A8A-92BE-05BFE2DBD5F3}"/>
    <cellStyle name="_Марказий банк_Ўтган йилга нисбатан_Копия 1474 илова  01.01.2012 ўтган йилга нисбати" xfId="1031" xr:uid="{C1771383-F6D3-4597-A1DA-7E6B26D6C998}"/>
    <cellStyle name="_Марказий банк_форма 01.01.2016" xfId="1032" xr:uid="{47E8369F-0B79-47D1-B579-5B178B11C96B}"/>
    <cellStyle name="_Марказий банк_форма 01.01.2016_01.11.12 утган йилга нисбатан 2" xfId="1033" xr:uid="{7F64CB98-9233-4612-A371-782856D7580D}"/>
    <cellStyle name="_Марказий банк_форма 01.01.2016_Копия 1474 илова  01.01.2012 ўтган йилга нисбати" xfId="1034" xr:uid="{EB08BF80-56E9-4CBC-A57F-BFE2CB24739B}"/>
    <cellStyle name="_МВЭС Хусанбой" xfId="1035" xr:uid="{8D09380E-5FB0-4646-B365-F1124542A3BD}"/>
    <cellStyle name="_МОЛИЯ даромад-харажат" xfId="1036" xr:uid="{5B5C29C8-F9F9-4FAA-B90C-E65E77390958}"/>
    <cellStyle name="_МОЛИЯ даромад-харажат_01.11.12 утган йилга нисбатан 2" xfId="1037" xr:uid="{72543931-3C86-4269-9810-C710FBF1ED6F}"/>
    <cellStyle name="_МОЛИЯ даромад-харажат_Копия 1474 илова  01.01.2012 ўтган йилга нисбати" xfId="1038" xr:uid="{AA461A96-CD7A-4D89-94E9-7C6F9218454B}"/>
    <cellStyle name="_МОЛИЯ даромад-харажат_КР_ Прогноз (4 жадвал)" xfId="1039" xr:uid="{FBB97DE4-4FEA-4D45-A81D-C42A2F0DA3CB}"/>
    <cellStyle name="_МОЛИЯ даромад-харажат_КР_ Прогноз (4 жадвал)_01.11.12 утган йилга нисбатан 2" xfId="1040" xr:uid="{CB3605D7-6F54-4E66-8548-F2FFB4E3B0AD}"/>
    <cellStyle name="_МОЛИЯ даромад-харажат_КР_ Прогноз (4 жадвал)_Копия 1474 илова  01.01.2012 ўтган йилга нисбати" xfId="1041" xr:uid="{66D68643-00CD-41E5-8C50-244A630845AD}"/>
    <cellStyle name="_Наманган-1" xfId="116" xr:uid="{8FC32FF4-C4FC-4674-B652-1E68B31F6D62}"/>
    <cellStyle name="_Наманган-1_01.11.12 утган йилга нисбатан 2" xfId="1042" xr:uid="{200CA02C-ED6A-4923-A401-02293E6CE7A9}"/>
    <cellStyle name="_Наманган-1_иктисодга" xfId="1043" xr:uid="{C2AD58CC-C0D7-41BA-8705-FEE04EFD6C80}"/>
    <cellStyle name="_Наманган-1_иктисодга_01.11.12 утган йилга нисбатан 2" xfId="1044" xr:uid="{92CADF70-34CD-4491-9DE2-6B8BB615CADE}"/>
    <cellStyle name="_Наманган-1_иктисодга_Копия 1474 илова  01.01.2012 ўтган йилга нисбати" xfId="1045" xr:uid="{9B66913A-DBB0-45C2-AB33-A4608F2482B7}"/>
    <cellStyle name="_Наманган-1_иктисодга_КР_ Прогноз (4 жадвал)" xfId="1046" xr:uid="{02149576-36D6-4195-8C92-41D19B3F0D7C}"/>
    <cellStyle name="_Наманган-1_иктисодга_КР_ Прогноз (4 жадвал)_01.11.12 утган йилга нисбатан 2" xfId="1047" xr:uid="{40C792B8-4A93-4CF1-BED4-160976A3658D}"/>
    <cellStyle name="_Наманган-1_иктисодга_КР_ Прогноз (4 жадвал)_Копия 1474 илова  01.01.2012 ўтган йилга нисбати" xfId="1048" xr:uid="{90C8A98E-840F-4BC8-BEBE-72D5709E39EC}"/>
    <cellStyle name="_Наманган-1_Копия 1474 илова  01.01.2012 ўтган йилга нисбати" xfId="1049" xr:uid="{93CB5482-F186-45E3-806B-A9EABC1D76D5}"/>
    <cellStyle name="_Наманган-1_Прогноз_2012_24.09.11" xfId="117" xr:uid="{54A655BD-37B1-42D0-B918-1A5D434A484F}"/>
    <cellStyle name="_Наманган-1_Сухроб Вилоят свод" xfId="1050" xr:uid="{B008D0AD-DA42-4592-B435-45C74A207C92}"/>
    <cellStyle name="_Наманган-1_Сухроб Вилоят свод_01.11.12 утган йилга нисбатан 2" xfId="1051" xr:uid="{4AF5D1AA-130B-4F41-A3BF-F6C85FF701D0}"/>
    <cellStyle name="_Наманган-1_Сухроб Вилоят свод_Копия 1474 илова  01.01.2012 ўтган йилга нисбати" xfId="1052" xr:uid="{804CF075-B7B6-4795-A359-FB02A8F8F315}"/>
    <cellStyle name="_Наманган-1_Сухроб Вилоят свод_КР_ Прогноз (4 жадвал)" xfId="1053" xr:uid="{4FC846F8-0F4C-4758-AD74-52D73BC07DAF}"/>
    <cellStyle name="_Наманган-1_Сухроб Вилоят свод_КР_ Прогноз (4 жадвал)_01.11.12 утган йилга нисбатан 2" xfId="1054" xr:uid="{791BAE29-0A59-44A7-BB98-994A3F677BBF}"/>
    <cellStyle name="_Наманган-1_Сухроб Вилоят свод_КР_ Прогноз (4 жадвал)_Копия 1474 илова  01.01.2012 ўтган йилга нисбати" xfId="1055" xr:uid="{AFDF0371-6A7E-4B18-BC1C-E622FCBF580F}"/>
    <cellStyle name="_намуна прогноз" xfId="1056" xr:uid="{A95F3B73-58D4-49C6-BF56-38638D8A9A9B}"/>
    <cellStyle name="_Наслли, гўшт сут, Зоовет 2010й 1 апрель" xfId="1057" xr:uid="{4A4BD19F-D228-420C-A2AC-7CF0D6694F8B}"/>
    <cellStyle name="_Пахтабанк" xfId="1058" xr:uid="{0195062E-7C5F-4022-A9E2-F05EFA474A62}"/>
    <cellStyle name="_Прог" xfId="1059" xr:uid="{207A3AE3-5A45-40B4-917A-A96A3ECCF71D}"/>
    <cellStyle name="_Прогноз 2009 год 2" xfId="118" xr:uid="{AB83E061-A763-4212-8D63-D875A666F0C1}"/>
    <cellStyle name="_ПРОГНОЗ И 2008-2015 125 фоизлик ОКОНЧАТЕЛЬНЫЙ" xfId="1060" xr:uid="{7E8A29E0-7CE7-4B94-B8A6-9F93AD9806D3}"/>
    <cellStyle name="_Рес-га" xfId="1061" xr:uid="{BFAE973D-0BCC-4329-8931-01DA15A08B9B}"/>
    <cellStyle name="_Рес-га_Копия 1474 илова  01.01.2012 ўтган йилга нисбати" xfId="1062" xr:uid="{A559E70B-B51F-4DE6-BB23-42CAF6562D29}"/>
    <cellStyle name="_Рес-га_Ўтган йилга нисбатан" xfId="1063" xr:uid="{79A70791-2296-4339-8B67-FFE4766EBFD0}"/>
    <cellStyle name="_Рес-га_Ўтган йилга нисбатан_01.11.12 утган йилга нисбатан 2" xfId="1064" xr:uid="{B615DD80-39F9-40BF-89F7-9C632B619173}"/>
    <cellStyle name="_Рес-га_Ўтган йилга нисбатан_Копия 1474 илова  01.01.2012 ўтган йилга нисбати" xfId="1065" xr:uid="{AEEB1C39-733D-4AF9-9CD2-195352D00AF0}"/>
    <cellStyle name="_Самар_анд" xfId="119" xr:uid="{D7A8DD74-EE23-4C7F-8D65-20F859FC44A2}"/>
    <cellStyle name="_Самар_анд_01.11.12 утган йилга нисбатан 2" xfId="1066" xr:uid="{10FAEB15-2AD6-4926-9F35-FF98FFE2CCA6}"/>
    <cellStyle name="_Самар_анд_иктисодга" xfId="1067" xr:uid="{32BDC8C7-5E49-4E23-AFCE-534A61DA4DBB}"/>
    <cellStyle name="_Самар_анд_иктисодга_01.11.12 утган йилга нисбатан 2" xfId="1068" xr:uid="{B3801C91-A7BD-42EA-9991-6749AC3E0EC3}"/>
    <cellStyle name="_Самар_анд_иктисодга_Копия 1474 илова  01.01.2012 ўтган йилга нисбати" xfId="1069" xr:uid="{20A48AB1-DEEB-4950-890E-70507B4D92FE}"/>
    <cellStyle name="_Самар_анд_иктисодга_КР_ Прогноз (4 жадвал)" xfId="1070" xr:uid="{4BDC3BF1-25FB-4178-9F3B-ED90F71C1110}"/>
    <cellStyle name="_Самар_анд_иктисодга_КР_ Прогноз (4 жадвал)_01.11.12 утган йилга нисбатан 2" xfId="1071" xr:uid="{467D4A9F-6ADF-4D80-AC12-0351B8618FB0}"/>
    <cellStyle name="_Самар_анд_иктисодга_КР_ Прогноз (4 жадвал)_Копия 1474 илова  01.01.2012 ўтган йилга нисбати" xfId="1072" xr:uid="{9A0CEF8F-CF9B-4C1E-96A1-A3942C5529C5}"/>
    <cellStyle name="_Самар_анд_Копия 1474 илова  01.01.2012 ўтган йилга нисбати" xfId="1073" xr:uid="{E1643AF7-F7B5-48A5-962C-AE3FBE0A6A1A}"/>
    <cellStyle name="_Самар_анд_Прогноз_2012_24.09.11" xfId="120" xr:uid="{5C6E6477-F492-4D49-B9EB-4A4126D1821E}"/>
    <cellStyle name="_Самар_анд_Сухроб Вилоят свод" xfId="1074" xr:uid="{1CF812F0-C961-42B8-A67D-017206391175}"/>
    <cellStyle name="_Самар_анд_Сухроб Вилоят свод_01.11.12 утган йилга нисбатан 2" xfId="1075" xr:uid="{2DA86580-4F92-408F-8211-CB967448E7B2}"/>
    <cellStyle name="_Самар_анд_Сухроб Вилоят свод_Копия 1474 илова  01.01.2012 ўтган йилга нисбати" xfId="1076" xr:uid="{9D2BFDFF-8CC1-4E65-8864-AD6A168E1467}"/>
    <cellStyle name="_Самар_анд_Сухроб Вилоят свод_КР_ Прогноз (4 жадвал)" xfId="1077" xr:uid="{70C4EF4B-5904-48D3-9A7C-596DE4A33F14}"/>
    <cellStyle name="_Самар_анд_Сухроб Вилоят свод_КР_ Прогноз (4 жадвал)_01.11.12 утган йилга нисбатан 2" xfId="1078" xr:uid="{D9E755CD-81A8-4EE7-B146-2D7C8F4C1E93}"/>
    <cellStyle name="_Самар_анд_Сухроб Вилоят свод_КР_ Прогноз (4 жадвал)_Копия 1474 илова  01.01.2012 ўтган йилга нисбати" xfId="1079" xr:uid="{83B0DD11-C683-4543-8503-FDBF3048354B}"/>
    <cellStyle name="_СВОД 1047_04_охирги" xfId="1080" xr:uid="{3E0AA656-DF4F-4682-906A-419C9FAACCB0}"/>
    <cellStyle name="_СВОД 1047_04_охирги_Копия 1474 илова  01.01.2012 ўтган йилга нисбати" xfId="1081" xr:uid="{DA465EAB-D4AE-42CC-81DE-D8421F944F37}"/>
    <cellStyle name="_СВОД 1047_04_охирги_Ўтган йилга нисбатан" xfId="1082" xr:uid="{2328CEBD-266E-4114-91CC-44C52E7C0C5B}"/>
    <cellStyle name="_СВОД 1047_04_охирги_Ўтган йилга нисбатан_01.11.12 утган йилга нисбатан 2" xfId="1083" xr:uid="{9AEDE4F4-CB0F-44A8-8F10-0B5C66BE766E}"/>
    <cellStyle name="_СВОД 1047_04_охирги_Ўтган йилга нисбатан_Копия 1474 илова  01.01.2012 ўтган йилга нисбати" xfId="1084" xr:uid="{47484E0F-EB41-4E04-88C6-A222790C1479}"/>
    <cellStyle name="_СВОД 1047_04_охирги_Хоразм туман" xfId="1085" xr:uid="{D76A9734-E1E8-48D7-B7DB-2D2416518ABB}"/>
    <cellStyle name="_СВОД 1047_04_охирги_Хоразм туман_01.11.12 утган йилга нисбатан 2" xfId="1086" xr:uid="{63CFBCDD-CFB0-4DAB-804F-834097EF2308}"/>
    <cellStyle name="_СВОД 1047_04_охирги_Хоразм туман_Копия 1474 илова  01.01.2012 ўтган йилга нисбати" xfId="1087" xr:uid="{0F27D77C-3A79-4F62-9365-424A6A2D87E1}"/>
    <cellStyle name="_СВОД 1050" xfId="1088" xr:uid="{B8CE96E6-57A3-4890-9770-6E558751F6E5}"/>
    <cellStyle name="_СВОД 1050_Копия 1474 илова  01.01.2012 ўтган йилга нисбати" xfId="1089" xr:uid="{DEE26ED8-9910-4353-AD1C-9D29ABCAAB62}"/>
    <cellStyle name="_СВОД 1050_Ўтган йилга нисбатан" xfId="1090" xr:uid="{4C721158-C3CD-4BA6-A771-9F017F142707}"/>
    <cellStyle name="_СВОД 1050_Ўтган йилга нисбатан_01.11.12 утган йилга нисбатан 2" xfId="1091" xr:uid="{D73B2946-5541-4ECE-9DDC-BAB0BCC78AC3}"/>
    <cellStyle name="_СВОД 1050_Ўтган йилга нисбатан_Копия 1474 илова  01.01.2012 ўтган йилга нисбати" xfId="1092" xr:uid="{EACFD719-484F-4073-AA14-68E6E6F5BA0F}"/>
    <cellStyle name="_СВОД 1050_Хоразм туман" xfId="1093" xr:uid="{9BEB916B-BC84-44DF-9688-329C48F1FBA6}"/>
    <cellStyle name="_СВОД 1050_Хоразм туман_01.11.12 утган йилга нисбатан 2" xfId="1094" xr:uid="{CDC8C8DC-8991-45AE-BE29-CA74161E8335}"/>
    <cellStyle name="_СВОД 1050_Хоразм туман_Копия 1474 илова  01.01.2012 ўтган йилга нисбати" xfId="1095" xr:uid="{2707292F-AD5E-4DCA-84C8-FD441D0A17A7}"/>
    <cellStyle name="_СВОД БАРЧА олдинги" xfId="1096" xr:uid="{C5639E9E-706F-4A6C-A0AC-68B8987C71A9}"/>
    <cellStyle name="_СВОД КабМин-Вар-тОхирги" xfId="1097" xr:uid="{F94DD3BC-1B39-4E80-B759-9734B72BF6E2}"/>
    <cellStyle name="_СВОД КабМин-Вар-тОхирги_выдача_2011-2015_1" xfId="1098" xr:uid="{679BE973-8605-433A-A50B-D5FDC3021E62}"/>
    <cellStyle name="_СВОД КабМин-Вар-тОхирги_выдача_2011-2015_1_Копия 1474 илова  01.01.2012 ўтган йилга нисбати" xfId="1099" xr:uid="{2356C4B0-E391-4A77-8803-8B6075612A6A}"/>
    <cellStyle name="_СВОД КабМин-Вар-тОхирги_выдача_2011-2015_1_Ўтган йилга нисбатан" xfId="1100" xr:uid="{C1364BA4-54B7-4CB3-ADC6-3F08B381890C}"/>
    <cellStyle name="_СВОД КабМин-Вар-тОхирги_выдача_2011-2015_1_Ўтган йилга нисбатан_01.11.12 утган йилга нисбатан 2" xfId="1101" xr:uid="{D50387BC-CE84-44C0-A9E0-B81DE5931031}"/>
    <cellStyle name="_СВОД КабМин-Вар-тОхирги_выдача_2011-2015_1_Ўтган йилга нисбатан_Копия 1474 илова  01.01.2012 ўтган йилга нисбати" xfId="1102" xr:uid="{C2F3AF2B-3D55-4233-BC84-A74C2A54CFF4}"/>
    <cellStyle name="_СВОД КабМин-Вар-тОхирги_выдача_2011-2015_1_Хоразм туман" xfId="1103" xr:uid="{1D9DE28C-DB33-42E0-A418-E3CABD59E3D4}"/>
    <cellStyle name="_СВОД КабМин-Вар-тОхирги_выдача_2011-2015_1_Хоразм туман_01.11.12 утган йилга нисбатан 2" xfId="1104" xr:uid="{A3DD30D8-10C9-4649-B26B-C52CC4C3E3A5}"/>
    <cellStyle name="_СВОД КабМин-Вар-тОхирги_выдача_2011-2015_1_Хоразм туман_Копия 1474 илова  01.01.2012 ўтган йилга нисбати" xfId="1105" xr:uid="{20EF96BE-EC64-40A1-97A0-4AED98BC8FD8}"/>
    <cellStyle name="_СВОД КабМин-Вар-тОхирги_Копия 1474 илова  01.01.2012 ўтган йилга нисбати" xfId="1106" xr:uid="{F2396C2A-303D-43FA-B95A-66BD32B4EB69}"/>
    <cellStyle name="_СВОД КабМин-Вар-тОхирги_Кредит линия-русча" xfId="1107" xr:uid="{3FD401AE-3428-4B01-9AD0-BFC110B804CC}"/>
    <cellStyle name="_СВОД КабМин-Вар-тОхирги_Кредит линия-русча_01.11.12 утган йилга нисбатан 2" xfId="1108" xr:uid="{4D360F75-5DF3-466F-B639-FFF7D32EC5EB}"/>
    <cellStyle name="_СВОД КабМин-Вар-тОхирги_Кредит линия-русча_банк вилоят ув капитал" xfId="1109" xr:uid="{72DC1C99-4261-4A1E-997C-7133409472FF}"/>
    <cellStyle name="_СВОД КабМин-Вар-тОхирги_Кредит линия-русча_банк вилоят ув капитал_01.11.12 утган йилга нисбатан 2" xfId="1110" xr:uid="{4125C21C-B3E7-4BE5-948F-AE2352E5B306}"/>
    <cellStyle name="_СВОД КабМин-Вар-тОхирги_Кредит линия-русча_банк вилоят ув капитал_Копия 1474 илова  01.01.2012 ўтган йилга нисбати" xfId="1111" xr:uid="{714575A2-3F54-4792-8EE8-E473FB10187E}"/>
    <cellStyle name="_СВОД КабМин-Вар-тОхирги_Кредит линия-русча_Книга1" xfId="1112" xr:uid="{F6358E79-12CF-4A18-9504-BE0C0D7D5B15}"/>
    <cellStyle name="_СВОД КабМин-Вар-тОхирги_Кредит линия-русча_Книга1_01.11.12 утган йилга нисбатан 2" xfId="1113" xr:uid="{908AEC16-8DF6-4A1A-82AE-663C7BA72914}"/>
    <cellStyle name="_СВОД КабМин-Вар-тОхирги_Кредит линия-русча_Книга1_Копия 1474 илова  01.01.2012 ўтган йилга нисбати" xfId="1114" xr:uid="{D28BA642-2C80-4B48-A86F-0EF8A0E8B000}"/>
    <cellStyle name="_СВОД КабМин-Вар-тОхирги_Кредит линия-русча_Копия 1474 илова  01.01.2012 ўтган йилга нисбати" xfId="1115" xr:uid="{F8F7DC37-23E8-444C-9BE6-576345BF5542}"/>
    <cellStyle name="_СВОД КабМин-Вар-тОхирги_Кредит линия-русча_кредиты" xfId="1116" xr:uid="{77CE42C1-C4DA-4645-8F29-0BD0FA774DAD}"/>
    <cellStyle name="_СВОД КабМин-Вар-тОхирги_Кредит линия-русча_кредиты_01.11.12 утган йилга нисбатан 2" xfId="1117" xr:uid="{3EDA43DF-32D0-4DFE-9D5B-BAF132E2BB1B}"/>
    <cellStyle name="_СВОД КабМин-Вар-тОхирги_Кредит линия-русча_кредиты_Копия 1474 илова  01.01.2012 ўтган йилга нисбати" xfId="1118" xr:uid="{59DB6B10-BB99-4178-B8F0-D38544C31AE8}"/>
    <cellStyle name="_СВОД КабМин-Вар-тОхирги_Кредит линия-русча_ПРОГНОЗ И 2008-2015 125 фоизлик ОКОНЧАТЕЛЬНЫЙ" xfId="1119" xr:uid="{FC8BCECE-B792-461D-98D7-8BB303B85ECE}"/>
    <cellStyle name="_СВОД КабМин-Вар-тОхирги_Кредит линия-русча_ПРОГНОЗ И 2008-2015 125 фоизлик ОКОНЧАТЕЛЬНЫЙ_01.11.12 утган йилга нисбатан 2" xfId="1120" xr:uid="{D32049C5-BC32-4CFD-B5E0-D944510AFC02}"/>
    <cellStyle name="_СВОД КабМин-Вар-тОхирги_Кредит линия-русча_ПРОГНОЗ И 2008-2015 125 фоизлик ОКОНЧАТЕЛЬНЫЙ_Копия 1474 илова  01.01.2012 ўтган йилга нисбати" xfId="1121" xr:uid="{482E9356-293C-45BD-8F71-6E541073A7AB}"/>
    <cellStyle name="_СВОД КабМин-Вар-тОхирги_Кредит линия-русча_СВОД БАРЧА олдинги" xfId="1122" xr:uid="{E38D9A3C-1EAF-4626-9EDB-CA29BC148F98}"/>
    <cellStyle name="_СВОД КабМин-Вар-тОхирги_Кредит линия-русча_СВОД БАРЧА олдинги_Копия 1474 илова  01.01.2012 ўтган йилга нисбати" xfId="1123" xr:uid="{60FBBAA2-08EF-4B3D-8D70-D5A5EBF655BD}"/>
    <cellStyle name="_СВОД КабМин-Вар-тОхирги_Кредит линия-русча_СВОД БАРЧА олдинги_Ўтган йилга нисбатан" xfId="1124" xr:uid="{2BA644F2-D5C9-439C-A51B-2F32D7FF8FD9}"/>
    <cellStyle name="_СВОД КабМин-Вар-тОхирги_Кредит линия-русча_СВОД БАРЧА олдинги_Ўтган йилга нисбатан_01.11.12 утган йилга нисбатан 2" xfId="1125" xr:uid="{AA680659-35D5-459B-B1D1-896D57B01907}"/>
    <cellStyle name="_СВОД КабМин-Вар-тОхирги_Кредит линия-русча_СВОД БАРЧА олдинги_Ўтган йилга нисбатан_Копия 1474 илова  01.01.2012 ўтган йилга нисбати" xfId="1126" xr:uid="{30C70CA2-9861-4322-B2E8-C4F03BD96DD2}"/>
    <cellStyle name="_СВОД КабМин-Вар-тОхирги_Кредит линия-русча_Хоразм туман" xfId="1127" xr:uid="{7BDE58F1-856F-4FB8-ACAA-50E325A90BF7}"/>
    <cellStyle name="_СВОД КабМин-Вар-тОхирги_Кредит линия-русча_Хоразм туман_01.11.12 утган йилга нисбатан 2" xfId="1128" xr:uid="{01B08FDD-A721-4705-9395-97AA96A08A20}"/>
    <cellStyle name="_СВОД КабМин-Вар-тОхирги_Кредит линия-русча_Хоразм туман_Копия 1474 илова  01.01.2012 ўтган йилга нисбати" xfId="1129" xr:uid="{07D2823D-21DF-4353-AED0-67B4AA4959A7}"/>
    <cellStyle name="_СВОД КабМин-Вар-тОхирги_Прог" xfId="1130" xr:uid="{50827344-D5EC-4270-8181-6D5E959EE1B4}"/>
    <cellStyle name="_СВОД КабМин-Вар-тОхирги_Прог_01.11.12 утган йилга нисбатан 2" xfId="1131" xr:uid="{F5D4229D-1FC8-4869-A46E-7DAE07F8CCD2}"/>
    <cellStyle name="_СВОД КабМин-Вар-тОхирги_Прог_Копия 1474 илова  01.01.2012 ўтган йилга нисбати" xfId="1132" xr:uid="{77779AB3-357F-4FDA-BB57-675263FBD052}"/>
    <cellStyle name="_СВОД КабМин-Вар-тОхирги_ПРОГНОЗ И 2008-2015 125 фоизлик ОКОНЧАТЕЛЬНЫЙ" xfId="1133" xr:uid="{20281109-1CB3-4A0A-9578-741C2F48E1FB}"/>
    <cellStyle name="_СВОД КабМин-Вар-тОхирги_ПРОГНОЗ И 2008-2015 125 фоизлик ОКОНЧАТЕЛЬНЫЙ_Копия 1474 илова  01.01.2012 ўтган йилга нисбати" xfId="1134" xr:uid="{85D4AF14-C98A-4A41-9D09-6AED2CD66C09}"/>
    <cellStyle name="_СВОД КабМин-Вар-тОхирги_ПРОГНОЗ И 2008-2015 125 фоизлик ОКОНЧАТЕЛЬНЫЙ_Ўтган йилга нисбатан" xfId="1135" xr:uid="{7C76310D-4EB5-40BD-9662-8214371013F6}"/>
    <cellStyle name="_СВОД КабМин-Вар-тОхирги_ПРОГНОЗ И 2008-2015 125 фоизлик ОКОНЧАТЕЛЬНЫЙ_Ўтган йилга нисбатан_01.11.12 утган йилга нисбатан 2" xfId="1136" xr:uid="{2C31879C-40BA-42DC-8BCA-60980762C3B9}"/>
    <cellStyle name="_СВОД КабМин-Вар-тОхирги_ПРОГНОЗ И 2008-2015 125 фоизлик ОКОНЧАТЕЛЬНЫЙ_Ўтган йилга нисбатан_Копия 1474 илова  01.01.2012 ўтган йилга нисбати" xfId="1137" xr:uid="{4435ED00-D97B-41E3-AB16-A4F75955838F}"/>
    <cellStyle name="_СВОД КабМин-Вар-тОхирги_ПРОГНОЗ И 2008-2015 125 фоизлик ОКОНЧАТЕЛЬНЫЙ_Хоразм туман" xfId="1138" xr:uid="{F4800260-791F-4C40-8FB5-E7305E236C47}"/>
    <cellStyle name="_СВОД КабМин-Вар-тОхирги_ПРОГНОЗ И 2008-2015 125 фоизлик ОКОНЧАТЕЛЬНЫЙ_Хоразм туман_01.11.12 утган йилга нисбатан 2" xfId="1139" xr:uid="{C17B05A2-B10C-4EFE-B78E-8F5EE45D9153}"/>
    <cellStyle name="_СВОД КабМин-Вар-тОхирги_ПРОГНОЗ И 2008-2015 125 фоизлик ОКОНЧАТЕЛЬНЫЙ_Хоразм туман_Копия 1474 илова  01.01.2012 ўтган йилга нисбати" xfId="1140" xr:uid="{B1100F48-96E4-47B1-A6D5-FB7579D3D4B7}"/>
    <cellStyle name="_СВОД КабМин-Вар-тОхирги_Рес-га" xfId="1141" xr:uid="{B5AA5933-9554-4283-92C2-5FB10D4828A5}"/>
    <cellStyle name="_СВОД КабМин-Вар-тОхирги_Рес-га_Копия 1474 илова  01.01.2012 ўтган йилга нисбати" xfId="1142" xr:uid="{ECC7EFE8-AC67-4B7C-9EBE-FFB6DD98869D}"/>
    <cellStyle name="_СВОД КабМин-Вар-тОхирги_Рес-га_Ўтган йилга нисбатан" xfId="1143" xr:uid="{4BEBAD52-9848-4796-9184-CDBB38E9F3FC}"/>
    <cellStyle name="_СВОД КабМин-Вар-тОхирги_Рес-га_Ўтган йилга нисбатан_01.11.12 утган йилга нисбатан 2" xfId="1144" xr:uid="{E79E4270-9F7B-4341-A101-81FFCEEA0301}"/>
    <cellStyle name="_СВОД КабМин-Вар-тОхирги_Рес-га_Ўтган йилга нисбатан_Копия 1474 илова  01.01.2012 ўтган йилга нисбати" xfId="1145" xr:uid="{3A1C5200-EB93-4224-9099-B3FB00E35DBF}"/>
    <cellStyle name="_СВОД КабМин-Вар-тОхирги_СВОД БАРЧА олдинги" xfId="1146" xr:uid="{3A7D9D71-E680-4D0D-82CB-F4057C6D0EED}"/>
    <cellStyle name="_СВОД КабМин-Вар-тОхирги_СВОД БАРЧА олдинги_01.11.12 утган йилга нисбатан 2" xfId="1147" xr:uid="{333E0B9D-9449-4FBA-B910-7305BBEDD87C}"/>
    <cellStyle name="_СВОД КабМин-Вар-тОхирги_СВОД БАРЧА олдинги_Копия 1474 илова  01.01.2012 ўтган йилга нисбати" xfId="1148" xr:uid="{12ADBA53-E0AA-44CF-B7D1-A4029075B76F}"/>
    <cellStyle name="_СВОД КабМин-Вар-тОхирги_Ўтган йилга нисбатан" xfId="1149" xr:uid="{BB0C99C8-ABF7-42F5-B746-37A9A48F09E3}"/>
    <cellStyle name="_СВОД КабМин-Вар-тОхирги_Ўтган йилга нисбатан_01.11.12 утган йилга нисбатан 2" xfId="1150" xr:uid="{05DF605C-2F17-439E-A154-0040363B4058}"/>
    <cellStyle name="_СВОД КабМин-Вар-тОхирги_Ўтган йилга нисбатан_Копия 1474 илова  01.01.2012 ўтган йилга нисбати" xfId="1151" xr:uid="{4A7B85A7-8C9E-4D2B-A99A-587FA320C621}"/>
    <cellStyle name="_СВОД КабМин-Вар-тОхирги_форма 01.01.2016" xfId="1152" xr:uid="{DBC37F5F-0E42-4190-8A96-B223E78EF121}"/>
    <cellStyle name="_СВОД КабМин-Вар-тОхирги_форма 01.01.2016_01.11.12 утган йилга нисбатан 2" xfId="1153" xr:uid="{BFF2B7B3-C6E7-4A9A-B7DA-DAD26F015E58}"/>
    <cellStyle name="_СВОД КабМин-Вар-тОхирги_форма 01.01.2016_Копия 1474 илова  01.01.2012 ўтган йилга нисбати" xfId="1154" xr:uid="{9588EF00-5566-4F11-B5D7-B10856E1F023}"/>
    <cellStyle name="_СВОД Парранда 1 апрел" xfId="1155" xr:uid="{CADF03BA-EF9F-4517-B635-88F42D13E565}"/>
    <cellStyle name="_СВОД Парранда 1 апрел_Копия 1474 илова  01.01.2012 ўтган йилга нисбати" xfId="1156" xr:uid="{3D72B370-B30D-4725-B121-EF4692CBB746}"/>
    <cellStyle name="_СВОД Парранда 1 апрел_Ўтган йилга нисбатан" xfId="1157" xr:uid="{6260CD66-217E-48F9-9181-AFF8D693D63B}"/>
    <cellStyle name="_СВОД Парранда 1 апрел_Ўтган йилга нисбатан_01.11.12 утган йилга нисбатан 2" xfId="1158" xr:uid="{9926AA86-5E22-40E2-A986-00D3B77F448D}"/>
    <cellStyle name="_СВОД Парранда 1 апрел_Ўтган йилга нисбатан_Копия 1474 илова  01.01.2012 ўтган йилга нисбати" xfId="1159" xr:uid="{A9BBA445-7447-4B27-9945-25B6515A5E5C}"/>
    <cellStyle name="_СВОД Парранда 1 апрел_Хоразм туман" xfId="1160" xr:uid="{B6AB451D-1ACF-496A-8C2E-DDA4BAC7F3A0}"/>
    <cellStyle name="_СВОД Парранда 1 апрел_Хоразм туман_01.11.12 утган йилга нисбатан 2" xfId="1161" xr:uid="{B355F795-19DC-4C73-99A2-D3C414B1AA8B}"/>
    <cellStyle name="_СВОД Парранда 1 апрел_Хоразм туман_Копия 1474 илова  01.01.2012 ўтган йилга нисбати" xfId="1162" xr:uid="{EABD0679-3398-4298-8F6C-7D15EC16E751}"/>
    <cellStyle name="_СВОД Прогноз 2008-2012й" xfId="1163" xr:uid="{9D32A974-AC2E-459E-B6AC-9A278ED24BCE}"/>
    <cellStyle name="_СВОД ТАДБИРКОР АЁЛ 01.06.2010" xfId="1164" xr:uid="{BDEA000C-77F2-4738-81A7-989CC5BFD5EC}"/>
    <cellStyle name="_СВОД ТАДБИРКОР АЁЛ 01.06.2010_Копия 1474 илова  01.01.2012 ўтган йилга нисбати" xfId="1165" xr:uid="{79A98FD8-CB50-4D66-B993-00F804AA30C8}"/>
    <cellStyle name="_СВОД ТАДБИРКОР АЁЛ 01.06.2010_Ўтган йилга нисбатан" xfId="1166" xr:uid="{22DA0703-94F2-4D71-8D3C-D176D3DF2A65}"/>
    <cellStyle name="_СВОД ТАДБИРКОР АЁЛ 01.06.2010_Ўтган йилга нисбатан_01.11.12 утган йилга нисбатан 2" xfId="1167" xr:uid="{E2223027-1A0C-4566-955C-3B4D5E7F6C08}"/>
    <cellStyle name="_СВОД ТАДБИРКОР АЁЛ 01.06.2010_Ўтган йилга нисбатан_Копия 1474 илова  01.01.2012 ўтган йилга нисбати" xfId="1168" xr:uid="{367D045A-DA2D-450B-A2B5-BB376EF68352}"/>
    <cellStyle name="_СВОД ТАДБИРКОР АЁЛ 01.06.2010_Хоразм туман" xfId="1169" xr:uid="{EEF9FA09-3F30-48DA-A259-A9C824D2ED61}"/>
    <cellStyle name="_СВОД ТАДБИРКОР АЁЛ 01.06.2010_Хоразм туман_01.11.12 утган йилга нисбатан 2" xfId="1170" xr:uid="{7230CA86-A310-4F7B-B8DE-5FC3CF73F2F8}"/>
    <cellStyle name="_СВОД ТАДБИРКОР АЁЛ 01.06.2010_Хоразм туман_Копия 1474 илова  01.01.2012 ўтган йилга нисбати" xfId="1171" xr:uid="{96BC7CB1-7924-4667-9570-BAAD9A01494E}"/>
    <cellStyle name="_СВОД-Банк-Вилоят" xfId="1172" xr:uid="{63BF658F-7E80-4321-A204-5C52224DFCB2}"/>
    <cellStyle name="_СВОД-Банк-Вилоят_выдача_2011-2015_1" xfId="1173" xr:uid="{1F9C0CCE-BC31-435C-91D8-5A3243DD6D4A}"/>
    <cellStyle name="_СВОД-Банк-Вилоят_выдача_2011-2015_1_Копия 1474 илова  01.01.2012 ўтган йилга нисбати" xfId="1174" xr:uid="{21AC5D1E-E651-4E8A-9E37-2A17400EA3F8}"/>
    <cellStyle name="_СВОД-Банк-Вилоят_выдача_2011-2015_1_Ўтган йилга нисбатан" xfId="1175" xr:uid="{BED35470-151F-45D0-8298-542222F10E45}"/>
    <cellStyle name="_СВОД-Банк-Вилоят_выдача_2011-2015_1_Ўтган йилга нисбатан_01.11.12 утган йилга нисбатан 2" xfId="1176" xr:uid="{F9E2AF00-2312-44D8-91F7-D39A1AB56196}"/>
    <cellStyle name="_СВОД-Банк-Вилоят_выдача_2011-2015_1_Ўтган йилга нисбатан_Копия 1474 илова  01.01.2012 ўтган йилга нисбати" xfId="1177" xr:uid="{DCECED1C-3367-4B8E-BC23-CA3EB0B4C8BA}"/>
    <cellStyle name="_СВОД-Банк-Вилоят_выдача_2011-2015_1_Хоразм туман" xfId="1178" xr:uid="{67A67142-72B7-4F92-9D45-DD601210DCC4}"/>
    <cellStyle name="_СВОД-Банк-Вилоят_выдача_2011-2015_1_Хоразм туман_01.11.12 утган йилга нисбатан 2" xfId="1179" xr:uid="{410127D2-EF78-4312-882D-E087A9D0922D}"/>
    <cellStyle name="_СВОД-Банк-Вилоят_выдача_2011-2015_1_Хоразм туман_Копия 1474 илова  01.01.2012 ўтган йилга нисбати" xfId="1180" xr:uid="{718693DC-E0BD-4DDA-9E27-57FB16D28EBC}"/>
    <cellStyle name="_СВОД-Банк-Вилоят_Копия 1474 илова  01.01.2012 ўтган йилга нисбати" xfId="1181" xr:uid="{ADC63183-8C83-4611-993D-DC8FDDCE8631}"/>
    <cellStyle name="_СВОД-Банк-Вилоят_Кредит линия-русча" xfId="1182" xr:uid="{6633B1D9-1D1E-46D8-9663-2D95F19BBDAE}"/>
    <cellStyle name="_СВОД-Банк-Вилоят_Кредит линия-русча_01.11.12 утган йилга нисбатан 2" xfId="1183" xr:uid="{3C8AB2FF-1095-4056-9CA8-99E1BAFA182E}"/>
    <cellStyle name="_СВОД-Банк-Вилоят_Кредит линия-русча_банк вилоят ув капитал" xfId="1184" xr:uid="{FF11C05D-1C51-4054-9ABA-CFBFEDEA297A}"/>
    <cellStyle name="_СВОД-Банк-Вилоят_Кредит линия-русча_банк вилоят ув капитал_01.11.12 утган йилга нисбатан 2" xfId="1185" xr:uid="{235D51C5-4CBA-414C-AD85-874CAF69B2D4}"/>
    <cellStyle name="_СВОД-Банк-Вилоят_Кредит линия-русча_банк вилоят ув капитал_Копия 1474 илова  01.01.2012 ўтган йилга нисбати" xfId="1186" xr:uid="{A546196A-696F-4ED0-8B2A-9FFEA1EE4803}"/>
    <cellStyle name="_СВОД-Банк-Вилоят_Кредит линия-русча_Книга1" xfId="1187" xr:uid="{217380B1-117D-4C39-8E73-67E566566B35}"/>
    <cellStyle name="_СВОД-Банк-Вилоят_Кредит линия-русча_Книга1_01.11.12 утган йилга нисбатан 2" xfId="1188" xr:uid="{7FE8B41B-6753-4EAF-AE0C-997F0E555E95}"/>
    <cellStyle name="_СВОД-Банк-Вилоят_Кредит линия-русча_Книга1_Копия 1474 илова  01.01.2012 ўтган йилга нисбати" xfId="1189" xr:uid="{A7D7842A-6CC1-46DA-ADF0-ED0579D6C8BA}"/>
    <cellStyle name="_СВОД-Банк-Вилоят_Кредит линия-русча_Копия 1474 илова  01.01.2012 ўтган йилга нисбати" xfId="1190" xr:uid="{BFD6ABA1-7E04-48AD-BD7C-9A0A7B16592A}"/>
    <cellStyle name="_СВОД-Банк-Вилоят_Кредит линия-русча_кредиты" xfId="1191" xr:uid="{1494756A-D581-45BC-A5B4-0C41653916D4}"/>
    <cellStyle name="_СВОД-Банк-Вилоят_Кредит линия-русча_кредиты_01.11.12 утган йилга нисбатан 2" xfId="1192" xr:uid="{BF77C8BF-F9FF-4934-96BF-B7C33A025E26}"/>
    <cellStyle name="_СВОД-Банк-Вилоят_Кредит линия-русча_кредиты_Копия 1474 илова  01.01.2012 ўтган йилга нисбати" xfId="1193" xr:uid="{A5382140-C42F-446C-8384-B795B961D524}"/>
    <cellStyle name="_СВОД-Банк-Вилоят_Кредит линия-русча_ПРОГНОЗ И 2008-2015 125 фоизлик ОКОНЧАТЕЛЬНЫЙ" xfId="1194" xr:uid="{83F4E2B2-6E83-4995-B735-EEB1AB6EAE46}"/>
    <cellStyle name="_СВОД-Банк-Вилоят_Кредит линия-русча_ПРОГНОЗ И 2008-2015 125 фоизлик ОКОНЧАТЕЛЬНЫЙ_01.11.12 утган йилга нисбатан 2" xfId="1195" xr:uid="{0BDF4EF0-2B32-4A84-82B1-F707D030F389}"/>
    <cellStyle name="_СВОД-Банк-Вилоят_Кредит линия-русча_ПРОГНОЗ И 2008-2015 125 фоизлик ОКОНЧАТЕЛЬНЫЙ_Копия 1474 илова  01.01.2012 ўтган йилга нисбати" xfId="1196" xr:uid="{74CFD732-2EC6-4F85-963E-3124441EC7B3}"/>
    <cellStyle name="_СВОД-Банк-Вилоят_Кредит линия-русча_СВОД БАРЧА олдинги" xfId="1197" xr:uid="{B3464655-C40F-426A-AF03-106863B0BD6A}"/>
    <cellStyle name="_СВОД-Банк-Вилоят_Кредит линия-русча_СВОД БАРЧА олдинги_Копия 1474 илова  01.01.2012 ўтган йилга нисбати" xfId="1198" xr:uid="{8AAB1C5E-D7DF-4146-8DB7-B6D145167EF3}"/>
    <cellStyle name="_СВОД-Банк-Вилоят_Кредит линия-русча_СВОД БАРЧА олдинги_Ўтган йилга нисбатан" xfId="1199" xr:uid="{654CF432-9EE3-4B67-AEE5-BF7BEFE5EC40}"/>
    <cellStyle name="_СВОД-Банк-Вилоят_Кредит линия-русча_СВОД БАРЧА олдинги_Ўтган йилга нисбатан_01.11.12 утган йилга нисбатан 2" xfId="1200" xr:uid="{5F14F269-3720-43DF-97A9-41CF38CB1749}"/>
    <cellStyle name="_СВОД-Банк-Вилоят_Кредит линия-русча_СВОД БАРЧА олдинги_Ўтган йилга нисбатан_Копия 1474 илова  01.01.2012 ўтган йилга нисбати" xfId="1201" xr:uid="{A1DE6BDD-6904-46FC-B5C7-51E400AB5899}"/>
    <cellStyle name="_СВОД-Банк-Вилоят_Кредит линия-русча_Хоразм туман" xfId="1202" xr:uid="{0C85D335-6B2E-44ED-A01C-96F9A32DFDCD}"/>
    <cellStyle name="_СВОД-Банк-Вилоят_Кредит линия-русча_Хоразм туман_01.11.12 утган йилга нисбатан 2" xfId="1203" xr:uid="{908093D3-8BB6-4F1C-822E-BB5871A67335}"/>
    <cellStyle name="_СВОД-Банк-Вилоят_Кредит линия-русча_Хоразм туман_Копия 1474 илова  01.01.2012 ўтган йилга нисбати" xfId="1204" xr:uid="{C54A76CC-59E1-460F-83E4-60452D2EB979}"/>
    <cellStyle name="_СВОД-Банк-Вилоят_Прог" xfId="1205" xr:uid="{ED1BA888-58F6-4322-84B8-40526A4C788A}"/>
    <cellStyle name="_СВОД-Банк-Вилоят_Прог_01.11.12 утган йилга нисбатан 2" xfId="1206" xr:uid="{01BB3625-C1B4-48EE-8093-A184C89EDBFA}"/>
    <cellStyle name="_СВОД-Банк-Вилоят_Прог_Копия 1474 илова  01.01.2012 ўтган йилга нисбати" xfId="1207" xr:uid="{10B0129D-0373-48E0-993E-6ECE8625E5EA}"/>
    <cellStyle name="_СВОД-Банк-Вилоят_ПРОГНОЗ И 2008-2015 125 фоизлик ОКОНЧАТЕЛЬНЫЙ" xfId="1208" xr:uid="{AD83DB39-819B-4B9C-BF08-0A4F6B3E403F}"/>
    <cellStyle name="_СВОД-Банк-Вилоят_ПРОГНОЗ И 2008-2015 125 фоизлик ОКОНЧАТЕЛЬНЫЙ_Копия 1474 илова  01.01.2012 ўтган йилга нисбати" xfId="1209" xr:uid="{94088210-4C52-42CE-894B-21D828F21B68}"/>
    <cellStyle name="_СВОД-Банк-Вилоят_ПРОГНОЗ И 2008-2015 125 фоизлик ОКОНЧАТЕЛЬНЫЙ_Ўтган йилга нисбатан" xfId="1210" xr:uid="{71C9190A-9D12-4159-802A-B411F0BEB824}"/>
    <cellStyle name="_СВОД-Банк-Вилоят_ПРОГНОЗ И 2008-2015 125 фоизлик ОКОНЧАТЕЛЬНЫЙ_Ўтган йилга нисбатан_01.11.12 утган йилга нисбатан 2" xfId="1211" xr:uid="{41DF264B-B5ED-461D-B34E-4D685A9CC4BC}"/>
    <cellStyle name="_СВОД-Банк-Вилоят_ПРОГНОЗ И 2008-2015 125 фоизлик ОКОНЧАТЕЛЬНЫЙ_Ўтган йилга нисбатан_Копия 1474 илова  01.01.2012 ўтган йилга нисбати" xfId="1212" xr:uid="{C8FE25A5-3445-4CC5-B2C6-02FEFAB5AED3}"/>
    <cellStyle name="_СВОД-Банк-Вилоят_ПРОГНОЗ И 2008-2015 125 фоизлик ОКОНЧАТЕЛЬНЫЙ_Хоразм туман" xfId="1213" xr:uid="{2C9A1D90-57D1-4405-BDA6-9F660C207FA2}"/>
    <cellStyle name="_СВОД-Банк-Вилоят_ПРОГНОЗ И 2008-2015 125 фоизлик ОКОНЧАТЕЛЬНЫЙ_Хоразм туман_01.11.12 утган йилга нисбатан 2" xfId="1214" xr:uid="{B7699EAC-0F67-400D-B712-B4EB4B98B3AE}"/>
    <cellStyle name="_СВОД-Банк-Вилоят_ПРОГНОЗ И 2008-2015 125 фоизлик ОКОНЧАТЕЛЬНЫЙ_Хоразм туман_Копия 1474 илова  01.01.2012 ўтган йилга нисбати" xfId="1215" xr:uid="{D24CDB91-CDDB-4ABF-80EA-7F2187DA0FFF}"/>
    <cellStyle name="_СВОД-Банк-Вилоят_Рес-га" xfId="1216" xr:uid="{413670F9-26CB-4166-BBBA-06959FF08F06}"/>
    <cellStyle name="_СВОД-Банк-Вилоят_Рес-га_Копия 1474 илова  01.01.2012 ўтган йилга нисбати" xfId="1217" xr:uid="{C50CF952-00EF-4906-8DEC-B6960C187991}"/>
    <cellStyle name="_СВОД-Банк-Вилоят_Рес-га_Ўтган йилга нисбатан" xfId="1218" xr:uid="{71D3BEFE-B16A-41D2-A36D-41823E543E38}"/>
    <cellStyle name="_СВОД-Банк-Вилоят_Рес-га_Ўтган йилга нисбатан_01.11.12 утган йилга нисбатан 2" xfId="1219" xr:uid="{A789434D-4085-49FC-8084-C8CB4649B511}"/>
    <cellStyle name="_СВОД-Банк-Вилоят_Рес-га_Ўтган йилга нисбатан_Копия 1474 илова  01.01.2012 ўтган йилга нисбати" xfId="1220" xr:uid="{3E64F352-8AC8-4E8F-8541-7A013242D02E}"/>
    <cellStyle name="_СВОД-Банк-Вилоят_СВОД БАРЧА олдинги" xfId="1221" xr:uid="{535CF620-8DB6-4C88-B4FA-FF578314AAB6}"/>
    <cellStyle name="_СВОД-Банк-Вилоят_СВОД БАРЧА олдинги_01.11.12 утган йилга нисбатан 2" xfId="1222" xr:uid="{55B7C2E7-C11B-4E2B-825A-82100F3823B1}"/>
    <cellStyle name="_СВОД-Банк-Вилоят_СВОД БАРЧА олдинги_Копия 1474 илова  01.01.2012 ўтган йилга нисбати" xfId="1223" xr:uid="{BDB9BBC8-FE45-499A-A112-03EA12BCB2D1}"/>
    <cellStyle name="_СВОД-Банк-Вилоят_Ўтган йилга нисбатан" xfId="1224" xr:uid="{56C046DD-CD0C-4E31-928A-B1A64DF22CAA}"/>
    <cellStyle name="_СВОД-Банк-Вилоят_Ўтган йилга нисбатан_01.11.12 утган йилга нисбатан 2" xfId="1225" xr:uid="{20D2620D-EA56-4A3F-9DB1-BC5060562629}"/>
    <cellStyle name="_СВОД-Банк-Вилоят_Ўтган йилга нисбатан_Копия 1474 илова  01.01.2012 ўтган йилга нисбати" xfId="1226" xr:uid="{E8BD2D95-3A61-444D-B750-448EBABC0D1C}"/>
    <cellStyle name="_СВОД-Банк-Вилоят_форма 01.01.2016" xfId="1227" xr:uid="{5C6125A2-577C-4C82-8BAC-EAB3A36FCEF4}"/>
    <cellStyle name="_СВОД-Банк-Вилоят_форма 01.01.2016_01.11.12 утган йилга нисбатан 2" xfId="1228" xr:uid="{0BA796AD-BF5B-449B-B735-5FB92597FA24}"/>
    <cellStyle name="_СВОД-Банк-Вилоят_форма 01.01.2016_Копия 1474 илова  01.01.2012 ўтган йилга нисбати" xfId="1229" xr:uid="{171020F9-D8FA-4991-BC9D-D337705E5AD2}"/>
    <cellStyle name="_СВОД-Умумий" xfId="1230" xr:uid="{572DDB4B-F480-4862-9FCC-18AADA902932}"/>
    <cellStyle name="_СВОД-Умумий_выдача_2011-2015_1" xfId="1231" xr:uid="{106E7287-ECE9-4340-B81E-94BA272CC26E}"/>
    <cellStyle name="_СВОД-Умумий_выдача_2011-2015_1_Копия 1474 илова  01.01.2012 ўтган йилга нисбати" xfId="1232" xr:uid="{FBA68ABD-ED32-4A18-9AF4-98D5202C60E7}"/>
    <cellStyle name="_СВОД-Умумий_выдача_2011-2015_1_Ўтган йилга нисбатан" xfId="1233" xr:uid="{7672FBCE-DFC5-4EB5-BA0E-769FD9C6BD5C}"/>
    <cellStyle name="_СВОД-Умумий_выдача_2011-2015_1_Ўтган йилга нисбатан_01.11.12 утган йилга нисбатан 2" xfId="1234" xr:uid="{3DBEB27B-FF79-4A13-9884-1898053FE9A6}"/>
    <cellStyle name="_СВОД-Умумий_выдача_2011-2015_1_Ўтган йилга нисбатан_Копия 1474 илова  01.01.2012 ўтган йилга нисбати" xfId="1235" xr:uid="{06530C62-4868-4A32-8E8E-A020744CE9AF}"/>
    <cellStyle name="_СВОД-Умумий_выдача_2011-2015_1_Хоразм туман" xfId="1236" xr:uid="{C7269ED8-7449-4422-8357-CD9D50A54143}"/>
    <cellStyle name="_СВОД-Умумий_выдача_2011-2015_1_Хоразм туман_01.11.12 утган йилга нисбатан 2" xfId="1237" xr:uid="{13C8DCCA-80A0-456E-82B7-85460068C6E0}"/>
    <cellStyle name="_СВОД-Умумий_выдача_2011-2015_1_Хоразм туман_Копия 1474 илова  01.01.2012 ўтган йилга нисбати" xfId="1238" xr:uid="{F0B0C9DC-2B48-4DB9-A063-7C35EE5FA785}"/>
    <cellStyle name="_СВОД-Умумий_Копия 1474 илова  01.01.2012 ўтган йилга нисбати" xfId="1239" xr:uid="{35441DDE-0BCA-4133-8AB1-8E8929B85419}"/>
    <cellStyle name="_СВОД-Умумий_Кредит линия-русча" xfId="1240" xr:uid="{C0B43AD6-CA85-4DFE-8470-CE8ED2C87718}"/>
    <cellStyle name="_СВОД-Умумий_Кредит линия-русча_01.11.12 утган йилга нисбатан 2" xfId="1241" xr:uid="{7C2ADC67-3008-4765-976F-746E3541CF21}"/>
    <cellStyle name="_СВОД-Умумий_Кредит линия-русча_банк вилоят ув капитал" xfId="1242" xr:uid="{D7E0808E-E620-418C-8405-3BD810933CFE}"/>
    <cellStyle name="_СВОД-Умумий_Кредит линия-русча_банк вилоят ув капитал_01.11.12 утган йилга нисбатан 2" xfId="1243" xr:uid="{B7983809-08BE-4B2F-A07D-0937BBD6FE77}"/>
    <cellStyle name="_СВОД-Умумий_Кредит линия-русча_банк вилоят ув капитал_Копия 1474 илова  01.01.2012 ўтган йилга нисбати" xfId="1244" xr:uid="{C7428701-54EF-4F1B-8AA8-B6F300146C8E}"/>
    <cellStyle name="_СВОД-Умумий_Кредит линия-русча_Книга1" xfId="1245" xr:uid="{15229532-096D-4017-AEEE-ABB761A5EE52}"/>
    <cellStyle name="_СВОД-Умумий_Кредит линия-русча_Книга1_01.11.12 утган йилга нисбатан 2" xfId="1246" xr:uid="{4BAA691E-49B9-417A-9B74-7FF5BBC3B6A3}"/>
    <cellStyle name="_СВОД-Умумий_Кредит линия-русча_Книга1_Копия 1474 илова  01.01.2012 ўтган йилга нисбати" xfId="1247" xr:uid="{D8D48AA1-E661-46DF-ADFE-72C91955F4A1}"/>
    <cellStyle name="_СВОД-Умумий_Кредит линия-русча_Копия 1474 илова  01.01.2012 ўтган йилга нисбати" xfId="1248" xr:uid="{CC115DB5-860F-4C5F-840E-C60F8C82F49B}"/>
    <cellStyle name="_СВОД-Умумий_Кредит линия-русча_кредиты" xfId="1249" xr:uid="{8A45DBC0-7311-4A93-A7AE-1B93EA6087F0}"/>
    <cellStyle name="_СВОД-Умумий_Кредит линия-русча_кредиты_01.11.12 утган йилга нисбатан 2" xfId="1250" xr:uid="{5D306C05-D257-4158-95E8-310CF858923C}"/>
    <cellStyle name="_СВОД-Умумий_Кредит линия-русча_кредиты_Копия 1474 илова  01.01.2012 ўтган йилга нисбати" xfId="1251" xr:uid="{8DB0C1B0-DD43-4D59-80E0-6910BE64F7D1}"/>
    <cellStyle name="_СВОД-Умумий_Кредит линия-русча_ПРОГНОЗ И 2008-2015 125 фоизлик ОКОНЧАТЕЛЬНЫЙ" xfId="1252" xr:uid="{88AD4AE8-93F2-4AC1-9950-DCF1F098528E}"/>
    <cellStyle name="_СВОД-Умумий_Кредит линия-русча_ПРОГНОЗ И 2008-2015 125 фоизлик ОКОНЧАТЕЛЬНЫЙ_01.11.12 утган йилга нисбатан 2" xfId="1253" xr:uid="{4C25093F-AD1E-428A-8F84-5F2AA580FF9B}"/>
    <cellStyle name="_СВОД-Умумий_Кредит линия-русча_ПРОГНОЗ И 2008-2015 125 фоизлик ОКОНЧАТЕЛЬНЫЙ_Копия 1474 илова  01.01.2012 ўтган йилга нисбати" xfId="1254" xr:uid="{5F7FF357-B3E4-4BB3-B6E6-B1469DBB6294}"/>
    <cellStyle name="_СВОД-Умумий_Кредит линия-русча_СВОД БАРЧА олдинги" xfId="1255" xr:uid="{6A75C135-DEC5-4224-B67E-02B8A894A44B}"/>
    <cellStyle name="_СВОД-Умумий_Кредит линия-русча_СВОД БАРЧА олдинги_Копия 1474 илова  01.01.2012 ўтган йилга нисбати" xfId="1256" xr:uid="{3BA66B5B-72AD-49A6-8140-341B16116F14}"/>
    <cellStyle name="_СВОД-Умумий_Кредит линия-русча_СВОД БАРЧА олдинги_Ўтган йилга нисбатан" xfId="1257" xr:uid="{6E72CCB9-B9A5-4447-AC21-33EB550A3A82}"/>
    <cellStyle name="_СВОД-Умумий_Кредит линия-русча_СВОД БАРЧА олдинги_Ўтган йилга нисбатан_01.11.12 утган йилга нисбатан 2" xfId="1258" xr:uid="{ACD2C997-DF5D-4A5E-AB24-9A4C9E626959}"/>
    <cellStyle name="_СВОД-Умумий_Кредит линия-русча_СВОД БАРЧА олдинги_Ўтган йилга нисбатан_Копия 1474 илова  01.01.2012 ўтган йилга нисбати" xfId="1259" xr:uid="{FBE6BB7F-AE39-4A4E-8718-B84FDC89FB52}"/>
    <cellStyle name="_СВОД-Умумий_Кредит линия-русча_Хоразм туман" xfId="1260" xr:uid="{8701C210-0E39-4E23-B6C2-D22AD87B7A7D}"/>
    <cellStyle name="_СВОД-Умумий_Кредит линия-русча_Хоразм туман_01.11.12 утган йилга нисбатан 2" xfId="1261" xr:uid="{1F7454F8-FD1F-498A-AB66-6E69DA28EBC4}"/>
    <cellStyle name="_СВОД-Умумий_Кредит линия-русча_Хоразм туман_Копия 1474 илова  01.01.2012 ўтган йилга нисбати" xfId="1262" xr:uid="{B64B51BA-567C-4AAA-80C3-BDCBDAD51F75}"/>
    <cellStyle name="_СВОД-Умумий_Прог" xfId="1263" xr:uid="{B1A77723-2BA5-4F02-AFD1-83AFD07CC610}"/>
    <cellStyle name="_СВОД-Умумий_Прог_01.11.12 утган йилга нисбатан 2" xfId="1264" xr:uid="{88F3E5E6-1C58-493F-AABC-9B8D6FF8AC0F}"/>
    <cellStyle name="_СВОД-Умумий_Прог_Копия 1474 илова  01.01.2012 ўтган йилга нисбати" xfId="1265" xr:uid="{693FD1A7-FAD0-4FF5-AE4E-2C271F77E4C2}"/>
    <cellStyle name="_СВОД-Умумий_ПРОГНОЗ И 2008-2015 125 фоизлик ОКОНЧАТЕЛЬНЫЙ" xfId="1266" xr:uid="{F558F563-C0ED-4A88-9D16-AE8D95B8E59E}"/>
    <cellStyle name="_СВОД-Умумий_ПРОГНОЗ И 2008-2015 125 фоизлик ОКОНЧАТЕЛЬНЫЙ_Копия 1474 илова  01.01.2012 ўтган йилга нисбати" xfId="1267" xr:uid="{571D0B17-4CFB-489C-B4EB-3DA8DC12C46A}"/>
    <cellStyle name="_СВОД-Умумий_ПРОГНОЗ И 2008-2015 125 фоизлик ОКОНЧАТЕЛЬНЫЙ_Ўтган йилга нисбатан" xfId="1268" xr:uid="{8D783A8C-A030-416D-A9BA-5243F690FD39}"/>
    <cellStyle name="_СВОД-Умумий_ПРОГНОЗ И 2008-2015 125 фоизлик ОКОНЧАТЕЛЬНЫЙ_Ўтган йилга нисбатан_01.11.12 утган йилга нисбатан 2" xfId="1269" xr:uid="{AC2DC798-4072-4CA6-A491-17B61EBA8F9B}"/>
    <cellStyle name="_СВОД-Умумий_ПРОГНОЗ И 2008-2015 125 фоизлик ОКОНЧАТЕЛЬНЫЙ_Ўтган йилга нисбатан_Копия 1474 илова  01.01.2012 ўтган йилга нисбати" xfId="1270" xr:uid="{09C820A9-4039-4666-90C9-06B672019C12}"/>
    <cellStyle name="_СВОД-Умумий_ПРОГНОЗ И 2008-2015 125 фоизлик ОКОНЧАТЕЛЬНЫЙ_Хоразм туман" xfId="1271" xr:uid="{30CDC8C3-3091-4F63-8DB9-ACB3650EFD9D}"/>
    <cellStyle name="_СВОД-Умумий_ПРОГНОЗ И 2008-2015 125 фоизлик ОКОНЧАТЕЛЬНЫЙ_Хоразм туман_01.11.12 утган йилга нисбатан 2" xfId="1272" xr:uid="{1203260F-68FF-474A-AA7F-E01239033923}"/>
    <cellStyle name="_СВОД-Умумий_ПРОГНОЗ И 2008-2015 125 фоизлик ОКОНЧАТЕЛЬНЫЙ_Хоразм туман_Копия 1474 илова  01.01.2012 ўтган йилга нисбати" xfId="1273" xr:uid="{7F68AC65-9885-451E-A03C-97A48F387860}"/>
    <cellStyle name="_СВОД-Умумий_Рес-га" xfId="1274" xr:uid="{308282C0-590D-43D5-99B9-DCD6221EF566}"/>
    <cellStyle name="_СВОД-Умумий_Рес-га_Копия 1474 илова  01.01.2012 ўтган йилга нисбати" xfId="1275" xr:uid="{D82DC9F4-19BC-4FBC-B717-2620BF0B530C}"/>
    <cellStyle name="_СВОД-Умумий_Рес-га_Ўтган йилга нисбатан" xfId="1276" xr:uid="{86A4A512-C668-4ED7-947F-7039A7FC1989}"/>
    <cellStyle name="_СВОД-Умумий_Рес-га_Ўтган йилга нисбатан_01.11.12 утган йилга нисбатан 2" xfId="1277" xr:uid="{D07B6A07-D15E-41BD-9986-A094D565D0D8}"/>
    <cellStyle name="_СВОД-Умумий_Рес-га_Ўтган йилга нисбатан_Копия 1474 илова  01.01.2012 ўтган йилга нисбати" xfId="1278" xr:uid="{C41F004C-A36F-47A8-8479-6EB8D789CC2F}"/>
    <cellStyle name="_СВОД-Умумий_СВОД БАРЧА олдинги" xfId="1279" xr:uid="{ADC1D060-5A26-4E6D-9EE9-085A136B43DB}"/>
    <cellStyle name="_СВОД-Умумий_СВОД БАРЧА олдинги_01.11.12 утган йилга нисбатан 2" xfId="1280" xr:uid="{12DB234D-F7E5-4453-B935-049211E9C930}"/>
    <cellStyle name="_СВОД-Умумий_СВОД БАРЧА олдинги_Копия 1474 илова  01.01.2012 ўтган йилга нисбати" xfId="1281" xr:uid="{0AD3481A-0B87-496E-9A25-AA9BEE02552B}"/>
    <cellStyle name="_СВОД-Умумий_Ўтган йилга нисбатан" xfId="1282" xr:uid="{F9DDA332-0943-41FA-9AC6-F3005E207A51}"/>
    <cellStyle name="_СВОД-Умумий_Ўтган йилга нисбатан_01.11.12 утган йилга нисбатан 2" xfId="1283" xr:uid="{DC74F108-04C8-4A5E-A42D-B88F16394886}"/>
    <cellStyle name="_СВОД-Умумий_Ўтган йилга нисбатан_Копия 1474 илова  01.01.2012 ўтган йилга нисбати" xfId="1284" xr:uid="{985BBD41-160E-43B3-9006-DBD4E4AD1F3A}"/>
    <cellStyle name="_СВОД-Умумий_форма 01.01.2016" xfId="1285" xr:uid="{0B8F7BFD-F29B-4D43-978E-A50780A08015}"/>
    <cellStyle name="_СВОД-Умумий_форма 01.01.2016_01.11.12 утган йилга нисбатан 2" xfId="1286" xr:uid="{1DDB97A9-FC4E-4D07-9186-F4B44469FB07}"/>
    <cellStyle name="_СВОД-Умумий_форма 01.01.2016_Копия 1474 илова  01.01.2012 ўтган йилга нисбати" xfId="1287" xr:uid="{591CE1FB-33B6-4269-84E5-F25B4C2633CD}"/>
    <cellStyle name="_Сирдарё" xfId="121" xr:uid="{60CFA462-0D64-4DBF-8073-DDCDCB639BAF}"/>
    <cellStyle name="_Сирдарё_01.11.12 утган йилга нисбатан 2" xfId="1288" xr:uid="{0E190FD8-E413-4BA5-9618-707801512107}"/>
    <cellStyle name="_Сирдарё_иктисодга" xfId="1289" xr:uid="{324060E6-A9FD-4512-ABE5-FC9D2088A704}"/>
    <cellStyle name="_Сирдарё_иктисодга_01.11.12 утган йилга нисбатан 2" xfId="1290" xr:uid="{A9695FAE-B033-44A5-B0E6-0D12E44A6851}"/>
    <cellStyle name="_Сирдарё_иктисодга_Копия 1474 илова  01.01.2012 ўтган йилга нисбати" xfId="1291" xr:uid="{16493CBC-D100-46C4-8D74-E154B342F264}"/>
    <cellStyle name="_Сирдарё_иктисодга_КР_ Прогноз (4 жадвал)" xfId="1292" xr:uid="{91274DDB-4EEF-4006-976B-CA0606B7E9D8}"/>
    <cellStyle name="_Сирдарё_иктисодга_КР_ Прогноз (4 жадвал)_01.11.12 утган йилга нисбатан 2" xfId="1293" xr:uid="{9E167293-83F3-4EB4-B429-C3B87AE77B56}"/>
    <cellStyle name="_Сирдарё_иктисодга_КР_ Прогноз (4 жадвал)_Копия 1474 илова  01.01.2012 ўтган йилга нисбати" xfId="1294" xr:uid="{85840998-E80B-4148-B2F1-B218F810FB1B}"/>
    <cellStyle name="_Сирдарё_Копия 1474 илова  01.01.2012 ўтган йилга нисбати" xfId="1295" xr:uid="{5A2BC98E-8317-4AF4-A75F-C9E5BA4C6D1D}"/>
    <cellStyle name="_Сирдарё_Прогноз_2012_24.09.11" xfId="122" xr:uid="{4DE8369D-D114-49E6-8167-5B01F38FA001}"/>
    <cellStyle name="_Сирдарё_Сухроб Вилоят свод" xfId="1296" xr:uid="{42050F1B-1CA8-479A-B47B-EDA39CD682B9}"/>
    <cellStyle name="_Сирдарё_Сухроб Вилоят свод_01.11.12 утган йилга нисбатан 2" xfId="1297" xr:uid="{5C3153DE-07DF-434A-AD26-3EA9EAE6D573}"/>
    <cellStyle name="_Сирдарё_Сухроб Вилоят свод_Копия 1474 илова  01.01.2012 ўтган йилга нисбати" xfId="1298" xr:uid="{9E62C23B-0353-4B7C-9566-2C00E92D3D52}"/>
    <cellStyle name="_Сирдарё_Сухроб Вилоят свод_КР_ Прогноз (4 жадвал)" xfId="1299" xr:uid="{12E93552-7257-4419-98F4-B34999380F0F}"/>
    <cellStyle name="_Сирдарё_Сухроб Вилоят свод_КР_ Прогноз (4 жадвал)_01.11.12 утган йилга нисбатан 2" xfId="1300" xr:uid="{659E39CE-2316-4E2C-978C-C3C6EA0D782F}"/>
    <cellStyle name="_Сирдарё_Сухроб Вилоят свод_КР_ Прогноз (4 жадвал)_Копия 1474 илова  01.01.2012 ўтган йилга нисбати" xfId="1301" xr:uid="{6BBF4349-E8E5-4C21-82A9-27284C9420C4}"/>
    <cellStyle name="_соц раз Азиз" xfId="123" xr:uid="{46428D6C-398A-4103-8B18-114F1215F37F}"/>
    <cellStyle name="_Сурхондарё" xfId="1302" xr:uid="{EBC7BDAE-6318-432B-8D41-C18EC8CA3F5D}"/>
    <cellStyle name="_Сурхондарё " xfId="5" xr:uid="{5C80A134-16C2-4057-A5CE-07EF8EEA7F8F}"/>
    <cellStyle name="_Сурхондарё _01.11.12 утган йилга нисбатан 2" xfId="1303" xr:uid="{4B5DE63F-A441-4AA0-8CF9-CE4350199E5C}"/>
    <cellStyle name="_Сурхондарё _иктисодга" xfId="1304" xr:uid="{238A57D9-5DE7-4A44-A3C5-635CD3832064}"/>
    <cellStyle name="_Сурхондарё _иктисодга_01.11.12 утган йилга нисбатан 2" xfId="1305" xr:uid="{32BB5C43-52DC-474C-8F36-C8766C335098}"/>
    <cellStyle name="_Сурхондарё _иктисодга_Копия 1474 илова  01.01.2012 ўтган йилга нисбати" xfId="1306" xr:uid="{F3A22666-D255-4FAD-801A-FD4AC0212899}"/>
    <cellStyle name="_Сурхондарё _иктисодга_КР_ Прогноз (4 жадвал)" xfId="1307" xr:uid="{FF4367E3-259C-4ABE-88F4-ACEF02097F03}"/>
    <cellStyle name="_Сурхондарё _иктисодга_КР_ Прогноз (4 жадвал)_01.11.12 утган йилга нисбатан 2" xfId="1308" xr:uid="{1D07DEB6-CE86-4BB3-9D2E-8923761CE492}"/>
    <cellStyle name="_Сурхондарё _иктисодга_КР_ Прогноз (4 жадвал)_Копия 1474 илова  01.01.2012 ўтган йилга нисбати" xfId="1309" xr:uid="{9D98AF37-A09B-4BD0-811F-5C157F56DAB0}"/>
    <cellStyle name="_Сурхондарё _Копия 1474 илова  01.01.2012 ўтган йилга нисбати" xfId="1310" xr:uid="{095AF1D9-0A3E-47D9-872B-88FA3B243604}"/>
    <cellStyle name="_Сурхондарё _Прогноз_2012_24.09.11" xfId="124" xr:uid="{45354080-DD26-493E-B556-38D6FCBA1A96}"/>
    <cellStyle name="_Сурхондарё _Сухроб Вилоят свод" xfId="1311" xr:uid="{60251B7E-FA86-4E56-87DD-58E7FD156B9A}"/>
    <cellStyle name="_Сурхондарё _Сухроб Вилоят свод_01.11.12 утган йилга нисбатан 2" xfId="1312" xr:uid="{6299DFD8-4712-46B4-971F-1024C77B08B9}"/>
    <cellStyle name="_Сурхондарё _Сухроб Вилоят свод_Копия 1474 илова  01.01.2012 ўтган йилга нисбати" xfId="1313" xr:uid="{8EC9B3FC-472C-4DC7-8E98-C8D05A96E24C}"/>
    <cellStyle name="_Сурхондарё _Сухроб Вилоят свод_КР_ Прогноз (4 жадвал)" xfId="1314" xr:uid="{BF8E3F13-EBBC-4E5F-ACFB-6E76E85E0277}"/>
    <cellStyle name="_Сурхондарё _Сухроб Вилоят свод_КР_ Прогноз (4 жадвал)_01.11.12 утган йилга нисбатан 2" xfId="1315" xr:uid="{7DD664A0-CA73-4EC4-A874-6B3C76C83C9A}"/>
    <cellStyle name="_Сурхондарё _Сухроб Вилоят свод_КР_ Прогноз (4 жадвал)_Копия 1474 илова  01.01.2012 ўтган йилга нисбати" xfId="1316" xr:uid="{284B06B6-5C48-48FF-A12B-937E4978BD4D}"/>
    <cellStyle name="_Сухроб Вилоят свод" xfId="1317" xr:uid="{155D5A5D-1A0D-4BEF-A923-1F42686D2C2C}"/>
    <cellStyle name="_таблицы к изменению" xfId="125" xr:uid="{D8B6FF92-3112-45EF-A975-DA285E5AA072}"/>
    <cellStyle name="_таблицы к изменению_Прогноз_2012_24.09.11" xfId="126" xr:uid="{79DCCE64-4EF8-4E1F-A9F3-5E5653077DAA}"/>
    <cellStyle name="_Тасдик-Бош вазир охирги" xfId="1318" xr:uid="{871C4AA2-555F-41AB-944F-4239B75AF11E}"/>
    <cellStyle name="_ТошВилоят" xfId="1319" xr:uid="{6248F558-5080-434A-937A-3E807EAB333C}"/>
    <cellStyle name="_Тошкент в." xfId="1320" xr:uid="{E521751D-870F-44C8-966E-B21EB51CF41D}"/>
    <cellStyle name="_Тошкент в._01.11.12 утган йилга нисбатан 2" xfId="1321" xr:uid="{27289C4E-7DA1-4D23-AC3F-1BBD3F2802F9}"/>
    <cellStyle name="_Тошкент в._Копия 1474 илова  01.01.2012 ўтган йилга нисбати" xfId="1322" xr:uid="{79FEFED6-A465-4060-B986-E54993D67B69}"/>
    <cellStyle name="_Ўтган йилга нисбатан" xfId="1324" xr:uid="{B848EE2C-F8C4-419A-8D4F-B112113D1EC1}"/>
    <cellStyle name="_учта туман буйича касана" xfId="1323" xr:uid="{70EF91E0-AA2D-407B-8C22-AD28F994CAFF}"/>
    <cellStyle name="_Факторный анализ" xfId="127" xr:uid="{A016A350-0F4D-4BDC-AAFE-7DBC4F14BD36}"/>
    <cellStyle name="_факторы" xfId="128" xr:uid="{F76F8093-483D-4F2B-A25E-D4B6A43C1387}"/>
    <cellStyle name="_Фаолият" xfId="129" xr:uid="{4124463C-BC49-4A75-B404-C4D524CC87F5}"/>
    <cellStyle name="_Фаолият_01.11.12 утган йилга нисбатан 2" xfId="1325" xr:uid="{71C59D0F-6C84-4E37-A7BC-494E77DE0954}"/>
    <cellStyle name="_Фаолият_67 та жадвал №2" xfId="1326" xr:uid="{E2E73B0E-92DC-4C2E-AF6C-E0D4FA036FD6}"/>
    <cellStyle name="_Фаолият_67 та жадвал №2_01.11.12 утган йилга нисбатан 2" xfId="1327" xr:uid="{55F71283-B62D-45F1-A8FB-4E1EE081372F}"/>
    <cellStyle name="_Фаолият_67 та жадвал №2_Копия 1474 илова  01.01.2012 ўтган йилга нисбати" xfId="1328" xr:uid="{37E90536-D3D0-433D-8C93-3EB001B6F70C}"/>
    <cellStyle name="_Фаолият_67 талик жадвал-Иктисод №1" xfId="1329" xr:uid="{9C030875-99E2-4F99-883C-6720CF3E4166}"/>
    <cellStyle name="_Фаолият_67 талик жадвал-Иктисод №1_01.11.12 утган йилга нисбатан 2" xfId="1330" xr:uid="{FB5D3599-D949-4953-AE90-4A9DE42D7950}"/>
    <cellStyle name="_Фаолият_67 талик жадвал-Иктисод №1_Копия 1474 илова  01.01.2012 ўтган йилга нисбати" xfId="1331" xr:uid="{D25F579E-E50F-4220-81D1-A8BD94549C8F}"/>
    <cellStyle name="_Фаолият_БАЖАРИЛИШИ 1-май" xfId="1332" xr:uid="{09A8FBDB-98EF-4107-86B8-F51870AFAC6D}"/>
    <cellStyle name="_Фаолият_БАЖАРИЛИШИ 1-май_01.11.12 утган йилга нисбатан 2" xfId="1333" xr:uid="{1FEB66AC-5C28-4644-AD4F-D8C0D8EEBF84}"/>
    <cellStyle name="_Фаолият_БАЖАРИЛИШИ 1-май_Копия 1474 илова  01.01.2012 ўтган йилга нисбати" xfId="1334" xr:uid="{8A0B9CDF-D5C9-4924-AB20-0128C5696A85}"/>
    <cellStyle name="_Фаолият_БАЖАРИЛИШИ 1-май_КР_ Прогноз (4 жадвал)" xfId="1335" xr:uid="{E2180ECB-75F0-4145-A08B-AB1CFA3E66C7}"/>
    <cellStyle name="_Фаолият_БАЖАРИЛИШИ 1-май_КР_ Прогноз (4 жадвал)_01.11.12 утган йилга нисбатан 2" xfId="1336" xr:uid="{B4608887-AA95-446E-9678-E4EEAC67B458}"/>
    <cellStyle name="_Фаолият_БАЖАРИЛИШИ 1-май_КР_ Прогноз (4 жадвал)_Копия 1474 илова  01.01.2012 ўтган йилга нисбати" xfId="1337" xr:uid="{BC52C1ED-BF06-4FB8-A0A9-EF9FA5F736CA}"/>
    <cellStyle name="_Фаолият_Бобир учун 67 талик жадвал-Иктисод" xfId="1338" xr:uid="{4B7FE0EC-F1DE-4054-A10D-71E30952302D}"/>
    <cellStyle name="_Фаолият_Бобир учун 67 талик жадвал-Иктисод_01.11.12 утган йилга нисбатан 2" xfId="1339" xr:uid="{3809F2A3-A82F-4A5C-95F2-F557BD465777}"/>
    <cellStyle name="_Фаолият_Бобир учун 67 талик жадвал-Иктисод_Копия 1474 илова  01.01.2012 ўтган йилга нисбати" xfId="1340" xr:uid="{8BE2846B-2817-4566-8802-AA74823985DF}"/>
    <cellStyle name="_Фаолият_иктисодга" xfId="1341" xr:uid="{78ED82BF-FFCA-4DC5-8E2E-3BF98B0CDC25}"/>
    <cellStyle name="_Фаолият_иктисодга_01.11.12 утган йилга нисбатан 2" xfId="1342" xr:uid="{986577CA-633E-4B0B-8C11-DCC98C87D431}"/>
    <cellStyle name="_Фаолият_иктисодга_Копия 1474 илова  01.01.2012 ўтган йилга нисбати" xfId="1343" xr:uid="{12E032F1-CC9F-4EC9-BB3F-BC119F8AC509}"/>
    <cellStyle name="_Фаолият_иктисодга_КР_ Прогноз (4 жадвал)" xfId="1344" xr:uid="{89A36790-36FF-424E-B119-51902BF62D74}"/>
    <cellStyle name="_Фаолият_иктисодга_КР_ Прогноз (4 жадвал)_01.11.12 утган йилга нисбатан 2" xfId="1345" xr:uid="{632A6752-0844-4E7F-8BCA-35094445AE24}"/>
    <cellStyle name="_Фаолият_иктисодга_КР_ Прогноз (4 жадвал)_Копия 1474 илова  01.01.2012 ўтган йилга нисбати" xfId="1346" xr:uid="{98A5278D-BD6C-4F57-A544-B17AFE9B9447}"/>
    <cellStyle name="_Фаолият_Касаначи 4 ой" xfId="1347" xr:uid="{2E6E1CFF-DBB0-4416-9C32-F13A26365EB3}"/>
    <cellStyle name="_Фаолият_Касаначи 4 ой_01.11.12 утган йилга нисбатан 2" xfId="1348" xr:uid="{47AF1410-A05F-4733-8C2A-C246EDD12BAA}"/>
    <cellStyle name="_Фаолият_Касаначи 4 ой_Копия 1474 илова  01.01.2012 ўтган йилга нисбати" xfId="1349" xr:uid="{DAE4B267-7A55-4FF1-A65D-DD8F391A3BE1}"/>
    <cellStyle name="_Фаолият_Копия 1474 илова  01.01.2012 ўтган йилга нисбати" xfId="1355" xr:uid="{0E3C9077-F0CD-4AC1-856F-17338044A9DD}"/>
    <cellStyle name="_Фаолият_КР_ Прогноз (4 жадвал)" xfId="1356" xr:uid="{1686063C-5115-42D4-BC87-594A1EE53180}"/>
    <cellStyle name="_Фаолият_КР_ Прогноз (4 жадвал)_01.11.12 утган йилга нисбатан 2" xfId="1357" xr:uid="{87F030B9-B4CB-400D-90E4-496B3BCEDEC2}"/>
    <cellStyle name="_Фаолият_КР_ Прогноз (4 жадвал)_Копия 1474 илова  01.01.2012 ўтган йилга нисбати" xfId="1358" xr:uid="{CBA6A2F9-52FF-4030-BE46-78467E73081C}"/>
    <cellStyle name="_Фаолият_қишлоқ таррақиёти 82 банд тўлиқ" xfId="130" xr:uid="{299B1549-43D1-40F6-B3B3-CDBBFF0A7493}"/>
    <cellStyle name="_Фаолият_қишлоқ таррақиёти 82 банд тўлиқ_01.11.12 утган йилга нисбатан 2" xfId="1350" xr:uid="{B619CAFF-358E-42EA-AEA0-A7632135BCD9}"/>
    <cellStyle name="_Фаолият_қишлоқ таррақиёти 82 банд тўлиқ_Копия 1474 илова  01.01.2012 ўтган йилга нисбати" xfId="1351" xr:uid="{CE99802C-6F77-486F-AE9A-C723C7A5BC87}"/>
    <cellStyle name="_Фаолият_қишлоқ таррақиёти 82 банд тўлиқ_КР_ Прогноз (4 жадвал)" xfId="1352" xr:uid="{F29D498A-E6FE-409E-8890-C1E870EB6DEB}"/>
    <cellStyle name="_Фаолият_қишлоқ таррақиёти 82 банд тўлиқ_КР_ Прогноз (4 жадвал)_01.11.12 утган йилга нисбатан 2" xfId="1353" xr:uid="{A3337492-6E04-467C-90ED-AD9E79E13F0B}"/>
    <cellStyle name="_Фаолият_қишлоқ таррақиёти 82 банд тўлиқ_КР_ Прогноз (4 жадвал)_Копия 1474 илова  01.01.2012 ўтган йилга нисбати" xfId="1354" xr:uid="{881F5205-F3D8-45D5-9BE7-7A9A44E000B4}"/>
    <cellStyle name="_Фаолият_Прогноз_2012_24.09.11" xfId="131" xr:uid="{507CBF75-DAA5-4954-B609-B633099938F1}"/>
    <cellStyle name="_Фаолият_Сухроб Вилоят свод" xfId="1359" xr:uid="{F94C8509-EE5B-44EA-876C-39F6EDFA1D90}"/>
    <cellStyle name="_Фаолият_Сухроб Вилоят свод_01.11.12 утган йилга нисбатан 2" xfId="1360" xr:uid="{AF2F47AE-318F-4C71-92D3-B1E13E4C839B}"/>
    <cellStyle name="_Фаолият_Сухроб Вилоят свод_Копия 1474 илова  01.01.2012 ўтган йилга нисбати" xfId="1361" xr:uid="{D1F11790-2CBC-4B33-BA58-1181737483C6}"/>
    <cellStyle name="_Фаолият_Сухроб Вилоят свод_КР_ Прогноз (4 жадвал)" xfId="1362" xr:uid="{11604749-5644-4CDE-8FF3-D28ECB3E602B}"/>
    <cellStyle name="_Фаолият_Сухроб Вилоят свод_КР_ Прогноз (4 жадвал)_01.11.12 утган йилга нисбатан 2" xfId="1363" xr:uid="{7F1DA55F-B835-4A64-A4D7-988E3D58E8EC}"/>
    <cellStyle name="_Фаолият_Сухроб Вилоят свод_КР_ Прогноз (4 жадвал)_Копия 1474 илова  01.01.2012 ўтган йилга нисбати" xfId="1364" xr:uid="{05547086-F78A-4E15-8F5B-96128A81152E}"/>
    <cellStyle name="_Фаолият_учта туман буйича касана" xfId="1365" xr:uid="{5ACCF256-C3B8-42D0-8CC2-EEB6FF6EF53E}"/>
    <cellStyle name="_Фаолият_учта туман буйича касана_01.11.12 утган йилга нисбатан 2" xfId="1366" xr:uid="{2CFDD1A6-1862-4E0D-B052-AEBA964FAF2D}"/>
    <cellStyle name="_Фаолият_учта туман буйича касана_Копия 1474 илова  01.01.2012 ўтган йилга нисбати" xfId="1367" xr:uid="{A5108186-320B-4472-B531-E8DC9F51DCF0}"/>
    <cellStyle name="_Фаолият_ЯИЎ-сервис" xfId="132" xr:uid="{A57CBC4A-EC8F-49CD-86FA-C1A4420CCECC}"/>
    <cellStyle name="_Фаолият_ЯИЎ-сервис_01.11.12 утган йилга нисбатан 2" xfId="1368" xr:uid="{A29F3E74-C180-4FAD-BE69-DF7EE0B6376E}"/>
    <cellStyle name="_Фаолият_ЯИЎ-сервис_Копия 1474 илова  01.01.2012 ўтган йилга нисбати" xfId="1369" xr:uid="{31A9091D-F95B-4577-8B7B-E7C200BC8C96}"/>
    <cellStyle name="_Фаолият_ЯИЎ-сервис_КР_ Прогноз (4 жадвал)" xfId="1370" xr:uid="{7F9DE915-471D-4030-A970-A6F42DB4D485}"/>
    <cellStyle name="_Фаолият_ЯИЎ-сервис_КР_ Прогноз (4 жадвал)_01.11.12 утган йилга нисбатан 2" xfId="1371" xr:uid="{6C1ABFBD-606A-4619-A740-79C314F44420}"/>
    <cellStyle name="_Фаолият_ЯИЎ-сервис_КР_ Прогноз (4 жадвал)_Копия 1474 илова  01.01.2012 ўтган йилга нисбати" xfId="1372" xr:uid="{B22D0E31-1EC3-4F97-A264-90BEEB57B5FD}"/>
    <cellStyle name="_Фарғона" xfId="1373" xr:uid="{C16BC932-7312-44D9-BBA7-7AFB4B9D85BD}"/>
    <cellStyle name="_Фарғона_01.11.12 утган йилга нисбатан 2" xfId="1374" xr:uid="{7DA36348-0421-4114-8035-85C8408B9533}"/>
    <cellStyle name="_Фарғона_1-кисм 1-свод" xfId="1375" xr:uid="{7CBC4CBD-D558-4038-9AFD-B5F7C338656C}"/>
    <cellStyle name="_Фарғона_Копия 1474 илова  01.01.2012 ўтган йилга нисбати" xfId="1376" xr:uid="{C6CBF62C-4CFC-48AF-B324-D3E7011F0A21}"/>
    <cellStyle name="_форма 01.01.2016" xfId="1377" xr:uid="{B69FD8C1-D4CD-40A6-A423-4722E126405E}"/>
    <cellStyle name="_Хокимият РЕЖА-2010" xfId="1378" xr:uid="{160BD91E-4193-470F-AF6F-3CA4C1397F9D}"/>
    <cellStyle name="_Хокимиятга 01.03.2009й" xfId="1379" xr:uid="{72878000-C984-407A-9E0A-BF22A2A19C45}"/>
    <cellStyle name="_Хоразм" xfId="133" xr:uid="{7C3A0118-1D59-4CB0-9B0E-C573C80333C7}"/>
    <cellStyle name="_Хоразм_01.11.12 утган йилга нисбатан 2" xfId="1380" xr:uid="{11B482AC-CD0D-4381-9B5A-2867A7F33495}"/>
    <cellStyle name="_Хоразм_иктисодга" xfId="1381" xr:uid="{A122D799-B293-414B-9B59-05230781EEC7}"/>
    <cellStyle name="_Хоразм_иктисодга_01.11.12 утган йилга нисбатан 2" xfId="1382" xr:uid="{0A522708-EB55-4546-B2C7-1D026EF5F82B}"/>
    <cellStyle name="_Хоразм_иктисодга_Копия 1474 илова  01.01.2012 ўтган йилга нисбати" xfId="1383" xr:uid="{B480F4AA-0272-45A3-9766-EC3C74EDDEFF}"/>
    <cellStyle name="_Хоразм_иктисодга_КР_ Прогноз (4 жадвал)" xfId="1384" xr:uid="{4B4F0B38-E0E4-4805-9435-ACE2913CDF02}"/>
    <cellStyle name="_Хоразм_иктисодга_КР_ Прогноз (4 жадвал)_01.11.12 утган йилга нисбатан 2" xfId="1385" xr:uid="{D63E69BA-AF77-4377-938C-288805DCCFFE}"/>
    <cellStyle name="_Хоразм_иктисодга_КР_ Прогноз (4 жадвал)_Копия 1474 илова  01.01.2012 ўтган йилга нисбати" xfId="1386" xr:uid="{0839BD22-6172-450D-AADA-D7ACA27F5697}"/>
    <cellStyle name="_Хоразм_Копия 1474 илова  01.01.2012 ўтган йилга нисбати" xfId="1387" xr:uid="{A8446C9C-9D29-4289-853D-1107A47C526A}"/>
    <cellStyle name="_Хоразм_Прогноз_2012_24.09.11" xfId="134" xr:uid="{AB9EBFC7-F9A2-46E9-BE40-D67251D5EF6B}"/>
    <cellStyle name="_Хоразм_Сухроб Вилоят свод" xfId="1388" xr:uid="{C81E0F44-F337-418D-B069-62E75CE0E239}"/>
    <cellStyle name="_Хоразм_Сухроб Вилоят свод_01.11.12 утган йилга нисбатан 2" xfId="1389" xr:uid="{1DFEA0E7-2B67-42BF-8050-3B8854931431}"/>
    <cellStyle name="_Хоразм_Сухроб Вилоят свод_Копия 1474 илова  01.01.2012 ўтган йилга нисбати" xfId="1390" xr:uid="{D503DBBD-4DA3-41EC-A65A-51E053D86D5F}"/>
    <cellStyle name="_Хоразм_Сухроб Вилоят свод_КР_ Прогноз (4 жадвал)" xfId="1391" xr:uid="{2FC268F2-53B1-477D-B174-6B4519B69CA1}"/>
    <cellStyle name="_Хоразм_Сухроб Вилоят свод_КР_ Прогноз (4 жадвал)_01.11.12 утган йилга нисбатан 2" xfId="1392" xr:uid="{7CF57130-559F-48D9-873A-4B39EC803CF1}"/>
    <cellStyle name="_Хоразм_Сухроб Вилоят свод_КР_ Прогноз (4 жадвал)_Копия 1474 илова  01.01.2012 ўтган йилга нисбати" xfId="1393" xr:uid="{BDD9BC09-4160-4C41-A6D1-CB6D949AEB5D}"/>
    <cellStyle name="_чора-тадбир свод" xfId="135" xr:uid="{EE2D926F-E1C8-4689-BC61-89D945E637BC}"/>
    <cellStyle name="_чора-тадбир свод_01.11.12 утган йилга нисбатан 2" xfId="1394" xr:uid="{105164BF-6137-4F1E-B981-11E758A5E343}"/>
    <cellStyle name="_чора-тадбир свод_67 та жадвал №2" xfId="1395" xr:uid="{0DD81733-CFA3-4FDC-BC1F-0DD3BA2E52D6}"/>
    <cellStyle name="_чора-тадбир свод_67 та жадвал №2_01.11.12 утган йилга нисбатан 2" xfId="1396" xr:uid="{16576E6B-1F23-460B-86F3-2877DDCF1B3A}"/>
    <cellStyle name="_чора-тадбир свод_67 та жадвал №2_Копия 1474 илова  01.01.2012 ўтган йилга нисбати" xfId="1397" xr:uid="{62EA7366-E793-4F2E-B95B-4BB62AD10157}"/>
    <cellStyle name="_чора-тадбир свод_67 талик жадвал-Иктисод №1" xfId="1398" xr:uid="{1EE6640F-8711-47E3-96ED-D4645D0C9FBA}"/>
    <cellStyle name="_чора-тадбир свод_67 талик жадвал-Иктисод №1_01.11.12 утган йилга нисбатан 2" xfId="1399" xr:uid="{884B78C7-3F8F-43AC-B92B-B684CD4645C3}"/>
    <cellStyle name="_чора-тадбир свод_67 талик жадвал-Иктисод №1_Копия 1474 илова  01.01.2012 ўтган йилга нисбати" xfId="1400" xr:uid="{D952F992-2D23-4808-B31B-C028B4CCE532}"/>
    <cellStyle name="_чора-тадбир свод_БАЖАРИЛИШИ 1-май" xfId="1401" xr:uid="{0CB35C44-2A35-47DB-832A-BB24F79B10A7}"/>
    <cellStyle name="_чора-тадбир свод_БАЖАРИЛИШИ 1-май_01.11.12 утган йилга нисбатан 2" xfId="1402" xr:uid="{2FCB2D5E-0904-47F2-B327-30D797400785}"/>
    <cellStyle name="_чора-тадбир свод_БАЖАРИЛИШИ 1-май_Копия 1474 илова  01.01.2012 ўтган йилга нисбати" xfId="1403" xr:uid="{E4705BD8-A286-45B6-BEB0-2FB539F86C60}"/>
    <cellStyle name="_чора-тадбир свод_БАЖАРИЛИШИ 1-май_КР_ Прогноз (4 жадвал)" xfId="1404" xr:uid="{654B383B-CC4B-493D-8F34-751CF753EDAA}"/>
    <cellStyle name="_чора-тадбир свод_БАЖАРИЛИШИ 1-май_КР_ Прогноз (4 жадвал)_01.11.12 утган йилга нисбатан 2" xfId="1405" xr:uid="{0345C717-F43A-44F6-91D3-B1C500516F59}"/>
    <cellStyle name="_чора-тадбир свод_БАЖАРИЛИШИ 1-май_КР_ Прогноз (4 жадвал)_Копия 1474 илова  01.01.2012 ўтган йилга нисбати" xfId="1406" xr:uid="{4ADA6E11-B5C1-499A-9577-403C9126BB86}"/>
    <cellStyle name="_чора-тадбир свод_Бобир учун 67 талик жадвал-Иктисод" xfId="1407" xr:uid="{1BC0661D-9F72-45F4-A2A9-46510A413B0E}"/>
    <cellStyle name="_чора-тадбир свод_Бобир учун 67 талик жадвал-Иктисод_01.11.12 утган йилга нисбатан 2" xfId="1408" xr:uid="{2A8171BE-43AC-4875-BC74-4728C62BB511}"/>
    <cellStyle name="_чора-тадбир свод_Бобир учун 67 талик жадвал-Иктисод_Копия 1474 илова  01.01.2012 ўтган йилга нисбати" xfId="1409" xr:uid="{40D87941-6229-4F61-8E8B-78FE5F73CC76}"/>
    <cellStyle name="_чора-тадбир свод_иктисодга" xfId="1410" xr:uid="{17D1C44B-B0D7-407D-AD08-6E94D0F143EA}"/>
    <cellStyle name="_чора-тадбир свод_иктисодга_01.11.12 утган йилга нисбатан 2" xfId="1411" xr:uid="{A5B04EAD-8342-4AA4-B208-F2E400314419}"/>
    <cellStyle name="_чора-тадбир свод_иктисодга_Копия 1474 илова  01.01.2012 ўтган йилга нисбати" xfId="1412" xr:uid="{327B52ED-C901-4324-8245-BA64F1A2C8AC}"/>
    <cellStyle name="_чора-тадбир свод_иктисодга_КР_ Прогноз (4 жадвал)" xfId="1413" xr:uid="{5EDE18B0-5FA7-40AD-BAEA-D6E9CB6AD516}"/>
    <cellStyle name="_чора-тадбир свод_иктисодга_КР_ Прогноз (4 жадвал)_01.11.12 утган йилга нисбатан 2" xfId="1414" xr:uid="{8218F5A9-2594-4A73-BDCE-548580B3625E}"/>
    <cellStyle name="_чора-тадбир свод_иктисодга_КР_ Прогноз (4 жадвал)_Копия 1474 илова  01.01.2012 ўтган йилга нисбати" xfId="1415" xr:uid="{2DC60404-7A80-4E9A-86A5-6F353F17B4F4}"/>
    <cellStyle name="_чора-тадбир свод_Касаначи 4 ой" xfId="1416" xr:uid="{A4D07D81-B3D9-45F1-96C6-2A98D4779F35}"/>
    <cellStyle name="_чора-тадбир свод_Касаначи 4 ой_01.11.12 утган йилга нисбатан 2" xfId="1417" xr:uid="{092031F6-D751-4452-86ED-5419483793B5}"/>
    <cellStyle name="_чора-тадбир свод_Касаначи 4 ой_Копия 1474 илова  01.01.2012 ўтган йилга нисбати" xfId="1418" xr:uid="{C9D88768-1265-406B-9042-52B39016A60C}"/>
    <cellStyle name="_чора-тадбир свод_Копия 1474 илова  01.01.2012 ўтган йилга нисбати" xfId="1424" xr:uid="{F8AAD130-0EE0-4B24-BC89-E99BF5B34C2A}"/>
    <cellStyle name="_чора-тадбир свод_КР_ Прогноз (4 жадвал)" xfId="1425" xr:uid="{9BAD78F4-6E2A-4070-8841-AC7F289D37A9}"/>
    <cellStyle name="_чора-тадбир свод_КР_ Прогноз (4 жадвал)_01.11.12 утган йилга нисбатан 2" xfId="1426" xr:uid="{92D3AEEE-D37C-4E1B-B3A6-9280A43EEF65}"/>
    <cellStyle name="_чора-тадбир свод_КР_ Прогноз (4 жадвал)_Копия 1474 илова  01.01.2012 ўтган йилга нисбати" xfId="1427" xr:uid="{AAC079BF-3C0A-4C83-94F7-D81900FE55F4}"/>
    <cellStyle name="_чора-тадбир свод_қишлоқ таррақиёти 82 банд тўлиқ" xfId="136" xr:uid="{2C6F7CCF-556B-4AFA-85C6-1F7B61AC270E}"/>
    <cellStyle name="_чора-тадбир свод_қишлоқ таррақиёти 82 банд тўлиқ_01.11.12 утган йилга нисбатан 2" xfId="1419" xr:uid="{8E108E67-46DC-4FFA-8D54-619719AA5297}"/>
    <cellStyle name="_чора-тадбир свод_қишлоқ таррақиёти 82 банд тўлиқ_Копия 1474 илова  01.01.2012 ўтган йилга нисбати" xfId="1420" xr:uid="{3405FC53-59DA-498A-872B-AD521AD0CBD2}"/>
    <cellStyle name="_чора-тадбир свод_қишлоқ таррақиёти 82 банд тўлиқ_КР_ Прогноз (4 жадвал)" xfId="1421" xr:uid="{C5123449-38A7-46D7-AA7E-42F161ABFAB0}"/>
    <cellStyle name="_чора-тадбир свод_қишлоқ таррақиёти 82 банд тўлиқ_КР_ Прогноз (4 жадвал)_01.11.12 утган йилга нисбатан 2" xfId="1422" xr:uid="{0A5595DF-3826-4DA2-8AC4-F38BEAB5B706}"/>
    <cellStyle name="_чора-тадбир свод_қишлоқ таррақиёти 82 банд тўлиқ_КР_ Прогноз (4 жадвал)_Копия 1474 илова  01.01.2012 ўтган йилга нисбати" xfId="1423" xr:uid="{EB231D3F-E8F7-4EC1-B2A0-834F15ABFCA7}"/>
    <cellStyle name="_чора-тадбир свод_Прогноз_2012_24.09.11" xfId="137" xr:uid="{6552A939-FC91-4E1D-B3A2-8363E89C668F}"/>
    <cellStyle name="_чора-тадбир свод_Сухроб Вилоят свод" xfId="1428" xr:uid="{CEB726FA-637C-4CF0-853D-9A0182D44AF9}"/>
    <cellStyle name="_чора-тадбир свод_Сухроб Вилоят свод_01.11.12 утган йилга нисбатан 2" xfId="1429" xr:uid="{DEB2DC21-0D82-4172-95C2-5B27583413F3}"/>
    <cellStyle name="_чора-тадбир свод_Сухроб Вилоят свод_Копия 1474 илова  01.01.2012 ўтган йилга нисбати" xfId="1430" xr:uid="{B595225F-4A49-4084-BEBC-2538DDC07AB3}"/>
    <cellStyle name="_чора-тадбир свод_Сухроб Вилоят свод_КР_ Прогноз (4 жадвал)" xfId="1431" xr:uid="{573492DC-73D3-48CF-A7C0-D0C3598B1E8E}"/>
    <cellStyle name="_чора-тадбир свод_Сухроб Вилоят свод_КР_ Прогноз (4 жадвал)_01.11.12 утган йилга нисбатан 2" xfId="1432" xr:uid="{4132CCD7-949B-4937-BC6C-3B39347727A8}"/>
    <cellStyle name="_чора-тадбир свод_Сухроб Вилоят свод_КР_ Прогноз (4 жадвал)_Копия 1474 илова  01.01.2012 ўтган йилга нисбати" xfId="1433" xr:uid="{D1F73FFA-656A-4608-A7D5-F84963805F08}"/>
    <cellStyle name="_чора-тадбир свод_учта туман буйича касана" xfId="1434" xr:uid="{AACD50CA-1E91-439C-A340-4E0BCA04EA29}"/>
    <cellStyle name="_чора-тадбир свод_учта туман буйича касана_01.11.12 утган йилга нисбатан 2" xfId="1435" xr:uid="{08EC6D44-F15E-4FFA-A481-6A89D3B38F87}"/>
    <cellStyle name="_чора-тадбир свод_учта туман буйича касана_Копия 1474 илова  01.01.2012 ўтган йилга нисбати" xfId="1436" xr:uid="{964EB4EB-7CD1-4B9C-8B9A-30E94F88978E}"/>
    <cellStyle name="_чора-тадбир свод_ЯИЎ-сервис" xfId="138" xr:uid="{E032A91E-00ED-4717-A683-4DD8AD1FFEF5}"/>
    <cellStyle name="_чора-тадбир свод_ЯИЎ-сервис_01.11.12 утган йилга нисбатан 2" xfId="1437" xr:uid="{C7D17511-5F54-4A10-9EF0-74F053C5FEA6}"/>
    <cellStyle name="_чора-тадбир свод_ЯИЎ-сервис_Копия 1474 илова  01.01.2012 ўтган йилга нисбати" xfId="1438" xr:uid="{C7413C18-84DD-49C4-8B73-BC0E4D0982B9}"/>
    <cellStyle name="_чора-тадбир свод_ЯИЎ-сервис_КР_ Прогноз (4 жадвал)" xfId="1439" xr:uid="{6A6294E2-8D77-4DF1-A332-22743C1A3145}"/>
    <cellStyle name="_чора-тадбир свод_ЯИЎ-сервис_КР_ Прогноз (4 жадвал)_01.11.12 утган йилга нисбатан 2" xfId="1440" xr:uid="{AFD3624C-7399-4ACC-A114-B21364AF6C0B}"/>
    <cellStyle name="_чора-тадбир свод_ЯИЎ-сервис_КР_ Прогноз (4 жадвал)_Копия 1474 илова  01.01.2012 ўтган йилга нисбати" xfId="1441" xr:uid="{C0184B55-ED6D-4E7F-9D0C-63CD4F530CF6}"/>
    <cellStyle name="_Якка Тадбир аёл- (янгиси )1.04.08 й." xfId="1442" xr:uid="{78A2B478-C43C-40D0-91BF-29646162DE45}"/>
    <cellStyle name="??????_ ?? 25 ???" xfId="92" xr:uid="{25AB7B3A-7F88-4A60-A2E0-0566CF339725}"/>
    <cellStyle name="???????" xfId="83" xr:uid="{167C9C1E-22AF-4485-9FF1-E6B343346C91}"/>
    <cellStyle name="??????? 2" xfId="512" xr:uid="{10929397-2497-40A9-929B-2CD2CB52062A}"/>
    <cellStyle name="???????_ ????.???" xfId="91" xr:uid="{71A224EB-CF09-4C0E-AD51-A767A862084E}"/>
    <cellStyle name="????????" xfId="84" xr:uid="{FD4B8BAD-58C0-4EBF-A18C-D15AC3D12472}"/>
    <cellStyle name="???????? [0]" xfId="85" xr:uid="{A6174B99-B88F-4870-85D1-B67957E3C93F}"/>
    <cellStyle name="???????? [0] 2" xfId="514" xr:uid="{5DD83AAB-09F2-4B66-B77C-DDDA34B1A834}"/>
    <cellStyle name="???????? 2" xfId="513" xr:uid="{0DB53065-7DD8-4EB4-BF77-7B37554BBD25}"/>
    <cellStyle name="????????_ ?? 25 ???" xfId="90" xr:uid="{FC27299B-5C12-489C-A91A-8BBA26366509}"/>
    <cellStyle name="??????????" xfId="86" xr:uid="{CBA7DB0A-A630-4F1D-9A7E-6ADE8B6601FC}"/>
    <cellStyle name="?????????? [0]" xfId="87" xr:uid="{3FD78B6A-79D6-46E0-A4B2-DC232AC54D74}"/>
    <cellStyle name="?????????? [0] 2" xfId="516" xr:uid="{1287CC0C-BBC3-4775-A983-BD87361426A6}"/>
    <cellStyle name="?????????? 2" xfId="515" xr:uid="{35FB6A92-F955-4288-BEF8-9544091FD7D9}"/>
    <cellStyle name="??????????_01kich10_1047-1050" xfId="517" xr:uid="{37656004-5C70-494A-9A21-317785ED1F0A}"/>
    <cellStyle name="???????????" xfId="88" xr:uid="{71C77CA8-9FE1-4260-A375-C99AA0A2E81C}"/>
    <cellStyle name="????????????? ???????????" xfId="89" xr:uid="{DB88BD43-FAB6-46DF-B57D-3669D4A6CCB5}"/>
    <cellStyle name="?’ћѓћ‚›‰" xfId="93" xr:uid="{977CAFDA-05A2-4758-921F-B4385516CEB8}"/>
    <cellStyle name="?’ћѓћ‚›‰ 2" xfId="518" xr:uid="{75D83D58-095F-43DB-86AF-988B753FA80E}"/>
    <cellStyle name="’ћѓћ‚›‰" xfId="139" xr:uid="{618793BD-A7BF-4828-9830-050C0BF54E9C}"/>
    <cellStyle name="’ћѓћ‚›‰ 2" xfId="1443" xr:uid="{D2586346-49AE-455D-95C3-44DE6D21A743}"/>
    <cellStyle name="”?ќђќ‘ћ‚›‰" xfId="140" xr:uid="{64543135-E65D-44AD-A945-C2A6D79580CF}"/>
    <cellStyle name="”?ќђќ‘ћ‚›‰ 2" xfId="1444" xr:uid="{F960A77A-4547-4808-A573-119DB2300D87}"/>
    <cellStyle name="”?љ‘?ђћ‚ђќќ›‰" xfId="141" xr:uid="{636323AB-8BEA-4157-847E-B50903C95B3A}"/>
    <cellStyle name="”?љ‘?ђћ‚ђќќ›‰ 2" xfId="1445" xr:uid="{1FDBBB36-079F-4BC9-8974-FD5813A18F64}"/>
    <cellStyle name="„…ќ…†ќ›‰" xfId="146" xr:uid="{EA6E249A-25F0-4150-AA9E-7E269C5707A7}"/>
    <cellStyle name="„…ќ…†ќ›‰ 2" xfId="1450" xr:uid="{2B5C135B-5679-433B-8D6C-BBA67CE41222}"/>
    <cellStyle name="”€ќђќ‘ћ‚›‰" xfId="142" xr:uid="{32AC8E12-7806-4645-BF56-7AA173B2CFE6}"/>
    <cellStyle name="”€ќђќ‘ћ‚›‰ 2" xfId="1446" xr:uid="{0118813B-0477-4D94-9A9E-96A512705681}"/>
    <cellStyle name="”€љ‘€ђћ‚ђќќ›‰" xfId="143" xr:uid="{288EC312-1B20-4997-8E2A-3868A5BFF9A5}"/>
    <cellStyle name="”€љ‘€ђћ‚ђќќ›‰ 2" xfId="1447" xr:uid="{C8AF0192-C30F-47C5-A400-10988D53F4CB}"/>
    <cellStyle name="„ђ’ђ" xfId="147" xr:uid="{AC50B297-BB89-4859-B108-8D2F0F52259E}"/>
    <cellStyle name="„ђ’ђ 2" xfId="1451" xr:uid="{5C579200-1630-4950-AE60-9762F4DDDE44}"/>
    <cellStyle name="”ќђќ‘ћ‚›‰" xfId="144" xr:uid="{42D2B9A0-B260-4D18-A2CA-5EDDC2A2CE35}"/>
    <cellStyle name="”ќђќ‘ћ‚›‰ 2" xfId="1448" xr:uid="{249F184E-0BA0-4801-8322-0F167DCA4924}"/>
    <cellStyle name="”љ‘ђћ‚ђќќ›‰" xfId="145" xr:uid="{23929E41-1E32-47D0-9DFF-5193CBB9AB66}"/>
    <cellStyle name="”љ‘ђћ‚ђќќ›‰ 2" xfId="1449" xr:uid="{B35CE545-9BD9-4FD4-9826-7700DF29550E}"/>
    <cellStyle name="‡ђѓћ‹ћ‚ћљ1" xfId="148" xr:uid="{DD93A698-F1B4-4A49-810D-316FC985E32C}"/>
    <cellStyle name="‡ђѓћ‹ћ‚ћљ1 2" xfId="1452" xr:uid="{CA3D9237-6DE8-4623-ADB3-352D28DF9A4E}"/>
    <cellStyle name="‡ђѓћ‹ћ‚ћљ2" xfId="149" xr:uid="{0E5B7E3B-3684-43A8-BA5C-36E59B6447E9}"/>
    <cellStyle name="‡ђѓћ‹ћ‚ћљ2 2" xfId="1453" xr:uid="{F95B24DD-96B4-4C71-BB68-73609FED48AD}"/>
    <cellStyle name="€’ћѓћ‚›‰" xfId="150" xr:uid="{F43FDE7A-16E6-4CDF-B3BB-11C37EC1BF04}"/>
    <cellStyle name="€’ћѓћ‚›‰ 2" xfId="1454" xr:uid="{5A0C2806-16CD-4B60-B470-07DF02024C52}"/>
    <cellStyle name="1" xfId="1456" xr:uid="{9AF050FF-6CEB-4384-B2F5-79D4D1E88394}"/>
    <cellStyle name="1 2" xfId="1455" xr:uid="{C5DC7C30-D58A-483E-AAA4-7E4F95386B93}"/>
    <cellStyle name="1 indent" xfId="9" xr:uid="{22B42F91-B6F2-42AB-8C3C-BFEB89D85F4B}"/>
    <cellStyle name="1 indent 2" xfId="315" xr:uid="{31CE674F-9A26-493A-807F-2F030A86CFD8}"/>
    <cellStyle name="2" xfId="1458" xr:uid="{FE809DE0-ED8B-4A21-A527-FE08B3F13416}"/>
    <cellStyle name="2 2" xfId="1457" xr:uid="{937F7F1E-3CB8-48FF-A2F0-6CF0F3CE14CC}"/>
    <cellStyle name="2 indents" xfId="10" xr:uid="{923C5615-013F-4FAB-8875-D22DA0E60C50}"/>
    <cellStyle name="2 indents 2" xfId="316" xr:uid="{B64176DF-F0B0-42AA-A6F4-56F6F710E46B}"/>
    <cellStyle name="20% - Accent1 2" xfId="11" xr:uid="{79F89CFD-A5EC-43D8-AC90-77D0016F21D9}"/>
    <cellStyle name="20% - Accent1 3" xfId="12" xr:uid="{B95B8C37-4D75-412A-B4F5-57E82644A55F}"/>
    <cellStyle name="20% - Accent1 4" xfId="151" xr:uid="{9600C1F7-3AF5-4D7B-B268-7BDDE281D391}"/>
    <cellStyle name="20% - Accent2 2" xfId="13" xr:uid="{9AEEEA5A-08C9-4867-AB9A-A54982110DA0}"/>
    <cellStyle name="20% - Accent2 3" xfId="14" xr:uid="{F7CD6667-4522-4B34-A6BB-B2AF7E468AD1}"/>
    <cellStyle name="20% - Accent2 4" xfId="152" xr:uid="{138702D2-1437-4911-A99D-603213E9FD6F}"/>
    <cellStyle name="20% - Accent3 2" xfId="15" xr:uid="{861DCE5F-ABD7-45CB-B48D-FDBCC898BECC}"/>
    <cellStyle name="20% - Accent3 3" xfId="16" xr:uid="{A15C8178-BA17-4C07-B658-34CAF9581FAC}"/>
    <cellStyle name="20% - Accent3 4" xfId="153" xr:uid="{D3C8B485-D06A-4003-8CE8-DDF1661F0B20}"/>
    <cellStyle name="20% - Accent4 2" xfId="17" xr:uid="{A29094B6-206A-4832-AAF8-4C1D330B522C}"/>
    <cellStyle name="20% - Accent4 3" xfId="18" xr:uid="{FD73B78B-626A-4BC9-8DD7-F5FB49991BC3}"/>
    <cellStyle name="20% - Accent4 4" xfId="154" xr:uid="{33EFEF30-4407-49BB-808E-4737BBEB6700}"/>
    <cellStyle name="20% - Accent5 2" xfId="19" xr:uid="{3AC6E2F1-B891-47FD-9FA4-DD2A42BA6DC4}"/>
    <cellStyle name="20% - Accent5 3" xfId="20" xr:uid="{70C2DB6B-F303-421D-8696-C14E9A51A294}"/>
    <cellStyle name="20% - Accent5 4" xfId="155" xr:uid="{E57D16E1-8B46-4E66-8932-45528CDC64E6}"/>
    <cellStyle name="20% - Accent6 2" xfId="21" xr:uid="{4CD40075-4B55-44F3-B74C-F639A31C0438}"/>
    <cellStyle name="20% - Accent6 3" xfId="22" xr:uid="{9127699C-134C-40D6-B7D6-68A25BA846DA}"/>
    <cellStyle name="20% - Accent6 4" xfId="156" xr:uid="{53709EE9-8708-422F-AD30-C2A263D680B9}"/>
    <cellStyle name="20% - Акцент1 2" xfId="1459" xr:uid="{A4678D0F-BEC9-4CF8-910F-4BBA4082DB7E}"/>
    <cellStyle name="20% - Акцент1 3" xfId="1460" xr:uid="{A8F260EF-4125-4AE0-8B02-0FB5443A6A00}"/>
    <cellStyle name="20% - Акцент2 2" xfId="1461" xr:uid="{ED88EBEF-0855-4B51-8768-B46F66226EF3}"/>
    <cellStyle name="20% - Акцент2 3" xfId="1462" xr:uid="{31A72F4B-04C4-4FDD-BD55-4337F22B0ADF}"/>
    <cellStyle name="20% - Акцент3 2" xfId="1463" xr:uid="{AE9B0DB6-821E-4F37-8A2F-6EB33F09BD91}"/>
    <cellStyle name="20% - Акцент3 3" xfId="1464" xr:uid="{7B50F2B0-F64F-4FF8-9E74-DE55D37BED35}"/>
    <cellStyle name="20% - Акцент4 2" xfId="1465" xr:uid="{BAABBC1C-2EFB-4F74-BCAD-AD0394566368}"/>
    <cellStyle name="20% - Акцент4 3" xfId="1466" xr:uid="{FA9143FB-1F61-4802-B423-83147A8C53AF}"/>
    <cellStyle name="20% - Акцент5 2" xfId="1467" xr:uid="{9899675B-4629-4F04-90F9-9E0B906976F4}"/>
    <cellStyle name="20% - Акцент5 3" xfId="1468" xr:uid="{2DDE298E-D310-41E2-9259-8A19E6E8732E}"/>
    <cellStyle name="20% - Акцент6 2" xfId="1469" xr:uid="{2C1BE41E-EB29-4131-BBA2-FE6CED97D25B}"/>
    <cellStyle name="20% - Акцент6 3" xfId="1470" xr:uid="{D9E8DF2E-5613-4E51-8963-A5E2F7DC40E6}"/>
    <cellStyle name="3 indents" xfId="23" xr:uid="{CC48B87E-5554-4BE3-98FF-5CDB8DF066C7}"/>
    <cellStyle name="4 indents" xfId="24" xr:uid="{551B511C-7065-4987-9CB0-72E5886E8425}"/>
    <cellStyle name="4 indents 2" xfId="317" xr:uid="{DD654492-B45F-4B75-9FB1-0D9191D1F44C}"/>
    <cellStyle name="40% - Accent1 2" xfId="25" xr:uid="{ABF32689-D53D-44CC-9FC0-ACBB86F512F3}"/>
    <cellStyle name="40% - Accent1 3" xfId="26" xr:uid="{D8E273CC-0811-4A06-83E6-0E67CD1B5FB0}"/>
    <cellStyle name="40% - Accent1 4" xfId="157" xr:uid="{A137C946-60E9-4DF6-B9CE-E81B9FCDCCED}"/>
    <cellStyle name="40% - Accent2 2" xfId="27" xr:uid="{FE58B9F0-4106-4564-89D9-BA1E546FFF18}"/>
    <cellStyle name="40% - Accent2 3" xfId="28" xr:uid="{31BF78E3-4976-4478-8C09-3FE69F031699}"/>
    <cellStyle name="40% - Accent2 4" xfId="158" xr:uid="{CE92125B-ECB0-41C3-BE9A-A8CCF8E6318E}"/>
    <cellStyle name="40% - Accent3 2" xfId="29" xr:uid="{6F077E92-E1B2-4369-BCA4-5603E1F78FFF}"/>
    <cellStyle name="40% - Accent3 3" xfId="30" xr:uid="{364F9E6B-9F4E-4663-BF3D-ED06B38DC8D8}"/>
    <cellStyle name="40% - Accent3 4" xfId="159" xr:uid="{6C1EEDC9-20EF-41D9-AB67-94FD3210F7A1}"/>
    <cellStyle name="40% - Accent4 2" xfId="31" xr:uid="{2BD456EA-6FD2-46FE-A299-512FC51589F4}"/>
    <cellStyle name="40% - Accent4 3" xfId="32" xr:uid="{215F06AE-7FD7-4AEC-8DAC-509C9142C944}"/>
    <cellStyle name="40% - Accent4 4" xfId="160" xr:uid="{D9C35394-723C-4EDC-A516-39819E7B641A}"/>
    <cellStyle name="40% - Accent5 2" xfId="33" xr:uid="{5850B782-E2B3-4D76-B651-7F9D7CA29B9B}"/>
    <cellStyle name="40% - Accent5 3" xfId="34" xr:uid="{5A97C43D-D51F-42B6-80CD-648CC6ADB99C}"/>
    <cellStyle name="40% - Accent5 4" xfId="161" xr:uid="{58F3B5BE-FC5E-4676-81BF-5D526B4E0F02}"/>
    <cellStyle name="40% - Accent6 2" xfId="35" xr:uid="{B9A6630E-46D5-47AD-945B-C3303B20F72F}"/>
    <cellStyle name="40% - Accent6 3" xfId="36" xr:uid="{D26873FC-8C6C-44EC-AB9E-4828D67F2400}"/>
    <cellStyle name="40% - Accent6 4" xfId="162" xr:uid="{FE8DA576-2889-4D34-B89B-71BECA66E77D}"/>
    <cellStyle name="40% - Акцент1 2" xfId="1471" xr:uid="{238CAF65-C764-4700-871E-8DE68FCE7EF5}"/>
    <cellStyle name="40% - Акцент1 3" xfId="1472" xr:uid="{BB97B4CD-B499-4905-8989-898F8CA002D3}"/>
    <cellStyle name="40% - Акцент2 2" xfId="1473" xr:uid="{263876C3-0538-4A8E-A7DF-627D1E9A6454}"/>
    <cellStyle name="40% - Акцент2 3" xfId="1474" xr:uid="{01C6C23A-D238-46A5-9A54-82654A207BAD}"/>
    <cellStyle name="40% - Акцент3 2" xfId="1475" xr:uid="{92CD7AF6-07DC-496C-87F2-71DE022C3F81}"/>
    <cellStyle name="40% - Акцент3 3" xfId="1476" xr:uid="{70B0CFD8-0C32-4343-8231-0399D42CEDAE}"/>
    <cellStyle name="40% - Акцент4 2" xfId="1477" xr:uid="{47A0915E-CC4F-477D-9409-6F2703C06F7E}"/>
    <cellStyle name="40% - Акцент4 3" xfId="1478" xr:uid="{02E8DC6F-5FB9-4F49-B8C0-25D1E3DF53EF}"/>
    <cellStyle name="40% - Акцент5 2" xfId="1479" xr:uid="{D6DBFEC5-6A5F-4645-9CDF-936EB104D6D5}"/>
    <cellStyle name="40% - Акцент5 3" xfId="1480" xr:uid="{BDFE026D-13A9-49CA-B065-9EF456FFB013}"/>
    <cellStyle name="40% - Акцент6 2" xfId="1481" xr:uid="{60A2B83E-29C5-414A-B26C-6E17DE17F1E8}"/>
    <cellStyle name="40% - Акцент6 3" xfId="1482" xr:uid="{056649EE-9BA6-4C2B-B30B-50F1A40E74E1}"/>
    <cellStyle name="5 indents" xfId="37" xr:uid="{B10B8179-ABCD-418E-A895-32F54AFD739C}"/>
    <cellStyle name="60% - Accent1 2" xfId="163" xr:uid="{1D17E4FC-B7E1-4AAF-8FC2-8CA9973238A1}"/>
    <cellStyle name="60% - Accent2 2" xfId="164" xr:uid="{69ECBBB8-5960-485B-AF3A-0BC9535C9674}"/>
    <cellStyle name="60% - Accent3 2" xfId="165" xr:uid="{610CD8EF-A55C-41EE-A4CB-452A75608D8B}"/>
    <cellStyle name="60% - Accent4 2" xfId="166" xr:uid="{184A83B4-C428-4B21-B89F-BCBD912F9870}"/>
    <cellStyle name="60% - Accent5 2" xfId="167" xr:uid="{056A2B4E-2D07-4671-9FF3-36DA04FF5560}"/>
    <cellStyle name="60% - Accent6 2" xfId="168" xr:uid="{D6127E6D-5E97-42A2-9420-7E9BD3137B49}"/>
    <cellStyle name="60% - Акцент1 2" xfId="1483" xr:uid="{838418F0-6183-4C3B-90EB-5C4952CF0A04}"/>
    <cellStyle name="60% - Акцент1 3" xfId="1484" xr:uid="{2732EE49-DAF9-4566-964D-E74ABBA32F29}"/>
    <cellStyle name="60% - Акцент2 2" xfId="1485" xr:uid="{89CE52D0-CA64-4D55-A598-5176D63D68AD}"/>
    <cellStyle name="60% - Акцент2 3" xfId="1486" xr:uid="{42F0FA0A-D9FF-41FA-9C33-B26ACD2B9AEA}"/>
    <cellStyle name="60% - Акцент3 2" xfId="1487" xr:uid="{411F7A33-F80A-4418-AA71-777595AA93B4}"/>
    <cellStyle name="60% - Акцент3 3" xfId="1488" xr:uid="{B4CF5FF1-90DE-4747-9892-E858A8E58672}"/>
    <cellStyle name="60% - Акцент4 2" xfId="1489" xr:uid="{26473EDA-A2E1-4740-BC79-09050481950A}"/>
    <cellStyle name="60% - Акцент4 3" xfId="1490" xr:uid="{E8A1F303-4CE0-4983-8676-2C240BED446F}"/>
    <cellStyle name="60% - Акцент5 2" xfId="1491" xr:uid="{5A61B06E-3C67-451C-A1A8-A28FAA95B782}"/>
    <cellStyle name="60% - Акцент5 3" xfId="1492" xr:uid="{98C94979-5C91-430D-A7E0-AFE55DE462F8}"/>
    <cellStyle name="60% - Акцент6 2" xfId="1493" xr:uid="{9BF72C23-B27C-4A87-9E1A-4363FCDA50FC}"/>
    <cellStyle name="60% - Акцент6 3" xfId="1494" xr:uid="{DAF17865-7529-4A05-A3DB-A686BA8CE5DA}"/>
    <cellStyle name="Aaia?iue" xfId="169" xr:uid="{D55C1B1C-7932-48EC-B724-66929E775FE1}"/>
    <cellStyle name="Aaia?iue [0]" xfId="170" xr:uid="{260FD6FA-45E4-43FD-9187-37680DBE93DE}"/>
    <cellStyle name="Aaia?iue [0] 2" xfId="1496" xr:uid="{6C2112D5-2B3A-47DC-AE88-0BC25C48CA13}"/>
    <cellStyle name="Aaia?iue 2" xfId="1495" xr:uid="{6F271614-A0BD-4B9F-94AE-B4A41E8FE19B}"/>
    <cellStyle name="Aaia?iue_,, 255 якуни" xfId="171" xr:uid="{0722C94B-DCBA-469D-936F-5FC1949EB874}"/>
    <cellStyle name="Äåíåæíûé" xfId="1497" xr:uid="{2998C90A-CABA-419B-BA6C-B141C5791339}"/>
    <cellStyle name="Äåíåæíûé [0]" xfId="1498" xr:uid="{B81969A0-9C87-41BC-9423-AF2C403E0A03}"/>
    <cellStyle name="Äåíåæíûé_308 хисоботи 2010йил 1 апрель холатига" xfId="1499" xr:uid="{6EF77A96-06CC-4BCF-8A5E-48F9BED1BE01}"/>
    <cellStyle name="Accent1 - 20%" xfId="173" xr:uid="{8A4AFD9C-D777-4262-BF71-A922EA0502EF}"/>
    <cellStyle name="Accent1 - 40%" xfId="174" xr:uid="{811C1F40-CC0E-41B7-A339-9D9C454BE76C}"/>
    <cellStyle name="Accent1 - 60%" xfId="175" xr:uid="{82634858-35D9-4336-A186-86D61CDBB177}"/>
    <cellStyle name="Accent1 10" xfId="2043" xr:uid="{25CFCE32-4329-4FC9-A360-5B3A1A2FFB25}"/>
    <cellStyle name="Accent1 2" xfId="318" xr:uid="{B2E62B80-AC7A-4640-8CB7-A9E439F579CA}"/>
    <cellStyle name="Accent1 3" xfId="1883" xr:uid="{62F48FF7-3DC7-46E8-9720-55576468CE78}"/>
    <cellStyle name="Accent1 4" xfId="1894" xr:uid="{54CCEAC3-08D0-4EE8-A6C7-2DAAAC7B0F3A}"/>
    <cellStyle name="Accent1 5" xfId="1876" xr:uid="{F4AA33AB-3A75-4BF7-B7B0-2ED801B77806}"/>
    <cellStyle name="Accent1 6" xfId="1904" xr:uid="{F82F212F-9083-4F15-8A66-7662E9D34EFF}"/>
    <cellStyle name="Accent1 7" xfId="172" xr:uid="{947EEEC7-DBD7-42D5-A541-FE19A3379157}"/>
    <cellStyle name="Accent1 8" xfId="2044" xr:uid="{01EE4570-4DC1-4275-9AF8-F2E604424384}"/>
    <cellStyle name="Accent1 9" xfId="2059" xr:uid="{318BB7C2-2890-4659-B150-8B1C40DCE8A9}"/>
    <cellStyle name="Accent2 - 20%" xfId="177" xr:uid="{C5207C36-3D67-4A57-BC5B-2233E8761461}"/>
    <cellStyle name="Accent2 - 40%" xfId="178" xr:uid="{6705AE15-A02D-4CA7-8663-FFC010AC2C8F}"/>
    <cellStyle name="Accent2 - 60%" xfId="179" xr:uid="{6600C1B2-F8A1-46ED-9CBE-541CC2436FE4}"/>
    <cellStyle name="Accent2 10" xfId="2052" xr:uid="{AA18E4C2-3A3F-474F-9030-70CC84A9D132}"/>
    <cellStyle name="Accent2 2" xfId="319" xr:uid="{2B042809-9382-4BE6-959F-9E9D44B0DB6F}"/>
    <cellStyle name="Accent2 3" xfId="1884" xr:uid="{1F8B39E8-07DA-4BF8-85C7-879241BB55EC}"/>
    <cellStyle name="Accent2 4" xfId="1893" xr:uid="{AF280B60-4509-4172-9FCF-45F6615B9728}"/>
    <cellStyle name="Accent2 5" xfId="1877" xr:uid="{DE02824C-6ED7-4BD1-825D-6B9D2D901794}"/>
    <cellStyle name="Accent2 6" xfId="1905" xr:uid="{623969C5-CF65-4E1E-AB0F-8B38FAEA750C}"/>
    <cellStyle name="Accent2 7" xfId="176" xr:uid="{86A7FD86-5BAE-4092-944D-51C69F9BC60C}"/>
    <cellStyle name="Accent2 8" xfId="2045" xr:uid="{0892D866-A66B-43F3-81EC-98D58A0AC32C}"/>
    <cellStyle name="Accent2 9" xfId="2058" xr:uid="{02950F97-ED36-4695-B7BA-F09C95B14730}"/>
    <cellStyle name="Accent3 - 20%" xfId="181" xr:uid="{D47A754A-9594-459A-9147-CB674D049820}"/>
    <cellStyle name="Accent3 - 40%" xfId="182" xr:uid="{94138B9A-F7BE-4736-8536-EB79EFDFCE54}"/>
    <cellStyle name="Accent3 - 60%" xfId="183" xr:uid="{9DE87517-196A-4B67-AB12-02FE9D5996E6}"/>
    <cellStyle name="Accent3 10" xfId="2063" xr:uid="{1C51091B-57E0-498D-A77F-36129235763C}"/>
    <cellStyle name="Accent3 2" xfId="320" xr:uid="{14329FF3-8369-4701-A422-8D7A7E307B69}"/>
    <cellStyle name="Accent3 3" xfId="1885" xr:uid="{FD3F5CC7-E2B7-4A32-BCBB-54A942F656E1}"/>
    <cellStyle name="Accent3 4" xfId="1892" xr:uid="{A2A595A4-D1A1-4253-809C-414A40A614B6}"/>
    <cellStyle name="Accent3 5" xfId="1878" xr:uid="{BDC63FA6-22D9-4874-B83B-7267CEA72317}"/>
    <cellStyle name="Accent3 6" xfId="1906" xr:uid="{7CBB588E-4C02-4D61-8529-D1B7805F0F14}"/>
    <cellStyle name="Accent3 7" xfId="180" xr:uid="{12D29E3E-D21E-4CE9-BEC2-5129A981003F}"/>
    <cellStyle name="Accent3 8" xfId="2046" xr:uid="{7F59EF66-4741-411D-8784-6A5EDBBB50E2}"/>
    <cellStyle name="Accent3 9" xfId="2066" xr:uid="{67D1D292-3918-4525-A1CC-E569EC26DB35}"/>
    <cellStyle name="Accent4 - 20%" xfId="185" xr:uid="{1D43ED5E-644D-49BD-B983-731CBF09FA66}"/>
    <cellStyle name="Accent4 - 40%" xfId="186" xr:uid="{3F2B239B-C7BE-40CD-B577-DAA5A50D922B}"/>
    <cellStyle name="Accent4 - 60%" xfId="187" xr:uid="{F2D62AEA-231F-4B2F-8372-58255D7ABA08}"/>
    <cellStyle name="Accent4 10" xfId="2060" xr:uid="{931D097F-995A-4CE4-9A98-4A81A51E78FB}"/>
    <cellStyle name="Accent4 2" xfId="321" xr:uid="{8F70B171-0E4D-439C-BCB1-254B13DCB619}"/>
    <cellStyle name="Accent4 3" xfId="1886" xr:uid="{80A37608-21D4-4B6E-902F-80F03476F4EF}"/>
    <cellStyle name="Accent4 4" xfId="1891" xr:uid="{CF9BD135-ACC1-4C8B-A33D-B607CC61F139}"/>
    <cellStyle name="Accent4 5" xfId="1880" xr:uid="{E873F3ED-DBE6-4996-A860-40978ADA6EA3}"/>
    <cellStyle name="Accent4 6" xfId="1907" xr:uid="{7AD7BEFD-54B5-4280-A6AB-C0D2366C8892}"/>
    <cellStyle name="Accent4 7" xfId="184" xr:uid="{82C0EE0B-838A-4E7C-9417-89DC1C3F09AF}"/>
    <cellStyle name="Accent4 8" xfId="2047" xr:uid="{1DA07514-F079-4853-B12A-2B2B0907E03F}"/>
    <cellStyle name="Accent4 9" xfId="2069" xr:uid="{442CB2E9-1FB8-4662-83E9-927A79119A4D}"/>
    <cellStyle name="Accent5 - 20%" xfId="189" xr:uid="{5399949D-678F-49CC-A057-02476AA99863}"/>
    <cellStyle name="Accent5 - 40%" xfId="190" xr:uid="{5C599B5F-D348-486E-BA55-7D3F7798ED2E}"/>
    <cellStyle name="Accent5 - 60%" xfId="191" xr:uid="{3DBA4F08-A9A1-4DCF-84A0-B2C0C3DAF484}"/>
    <cellStyle name="Accent5 10" xfId="2053" xr:uid="{A1D08CFA-F9DB-4813-BFEB-B6388B0DAC82}"/>
    <cellStyle name="Accent5 2" xfId="322" xr:uid="{D03603F2-F1A0-47AA-AFB4-67D03C564078}"/>
    <cellStyle name="Accent5 3" xfId="1887" xr:uid="{BD7C9D8A-0190-4014-B870-AB5E7F7AEBDB}"/>
    <cellStyle name="Accent5 4" xfId="1890" xr:uid="{FDD11567-D489-44E0-8346-43054C20F528}"/>
    <cellStyle name="Accent5 5" xfId="1881" xr:uid="{81644567-3693-4459-AB6E-6AD72433EEAF}"/>
    <cellStyle name="Accent5 6" xfId="1908" xr:uid="{CC676355-84C4-43DC-B154-F828320B473A}"/>
    <cellStyle name="Accent5 7" xfId="188" xr:uid="{EEE6F2E5-96B7-4516-A851-8C5FEF1F48A3}"/>
    <cellStyle name="Accent5 8" xfId="2048" xr:uid="{03D97112-23F9-46B2-BE8F-4AD0F6E7C6E5}"/>
    <cellStyle name="Accent5 9" xfId="2057" xr:uid="{20D376DD-7118-4A0C-9C06-A072368387B0}"/>
    <cellStyle name="Accent6 - 20%" xfId="193" xr:uid="{8F6923D0-A138-42C0-949E-0897DA6EFC20}"/>
    <cellStyle name="Accent6 - 40%" xfId="194" xr:uid="{EB1371B7-041D-4DEE-8818-E99EF5B708DA}"/>
    <cellStyle name="Accent6 - 60%" xfId="195" xr:uid="{097BB589-0D1B-46F9-B9CA-5E566B56F8B7}"/>
    <cellStyle name="Accent6 10" xfId="2062" xr:uid="{3DA36DF7-79CC-4E15-A079-721E61272D8B}"/>
    <cellStyle name="Accent6 2" xfId="323" xr:uid="{B599CDA7-A68B-4A0A-A6EC-A0D93ED754C7}"/>
    <cellStyle name="Accent6 3" xfId="1888" xr:uid="{170C82FA-823E-4182-A06B-D6AAB1AABFF9}"/>
    <cellStyle name="Accent6 4" xfId="1889" xr:uid="{513EDE4F-0BB7-4D91-9BDA-47CA5C9903C1}"/>
    <cellStyle name="Accent6 5" xfId="1882" xr:uid="{996A851F-B2E6-4CFF-827F-B79DF27DD273}"/>
    <cellStyle name="Accent6 6" xfId="1909" xr:uid="{4114811A-7901-48A4-B5D7-1AA330B8B40D}"/>
    <cellStyle name="Accent6 7" xfId="192" xr:uid="{EFD143BB-4AF7-4CD0-AB17-9CA04CBACF7C}"/>
    <cellStyle name="Accent6 8" xfId="2049" xr:uid="{D4D7A255-9E77-4D76-B100-ED6A68296BB7}"/>
    <cellStyle name="Accent6 9" xfId="2067" xr:uid="{8945B6AA-5189-42E0-B642-B3A45AACF54C}"/>
    <cellStyle name="Acdldnnueer" xfId="196" xr:uid="{A52DAB4C-9D0C-4BAB-8E72-34ABD363EBD3}"/>
    <cellStyle name="Alilciue [0]_ 2003 aia" xfId="197" xr:uid="{680916B6-D20B-4D7B-A3F2-4AE877161631}"/>
    <cellStyle name="Alilciue_ 2003 aia" xfId="198" xr:uid="{60A95958-B637-4820-98CA-C414C67C4A1A}"/>
    <cellStyle name="Bad 2" xfId="324" xr:uid="{148BF903-4E8D-4B5F-9EDA-3E29F7E9DFA4}"/>
    <cellStyle name="Bad 3" xfId="199" xr:uid="{E9A19573-93AD-4A06-85FE-A924C9FF3A5D}"/>
    <cellStyle name="Calculation 2" xfId="325" xr:uid="{FB4AE58A-0590-4A75-8568-08FA0D64FBF2}"/>
    <cellStyle name="Calculation 3" xfId="200" xr:uid="{7A100BB6-0869-47A9-A392-9647397F9940}"/>
    <cellStyle name="Check Cell 2" xfId="326" xr:uid="{10C0A313-462C-4309-AD23-A2E9450E4011}"/>
    <cellStyle name="Check Cell 3" xfId="201" xr:uid="{18197410-BA62-490F-A060-0BB23A20CDD1}"/>
    <cellStyle name="clsAltData" xfId="38" xr:uid="{DC4FC139-94FC-4AD5-A67B-5874825E341D}"/>
    <cellStyle name="clsAltMRVData" xfId="39" xr:uid="{9CE0AC3E-6986-475F-AC3B-4C2E563AA3E8}"/>
    <cellStyle name="clsBlank" xfId="40" xr:uid="{5C8A71E6-76C7-4C8B-A514-F0AF4D984E5C}"/>
    <cellStyle name="clsBlank 2" xfId="2036" xr:uid="{554B9B57-38B1-41F8-8192-02EE7320B71B}"/>
    <cellStyle name="clsColumnHeader" xfId="41" xr:uid="{DE90F3D0-1499-4191-8CC1-CD582E9CD46B}"/>
    <cellStyle name="clsData" xfId="42" xr:uid="{3C46F49E-3B48-431D-BB47-3EF7594D236E}"/>
    <cellStyle name="clsDefault" xfId="43" xr:uid="{99AAF510-EC17-4A44-AF8E-6E736458DCDF}"/>
    <cellStyle name="clsDefault 2" xfId="2037" xr:uid="{391130A2-79E5-4600-BE47-97BBF7271592}"/>
    <cellStyle name="clsFooter" xfId="44" xr:uid="{5A6C80E0-A0F3-4A27-9CB6-85CA0B2A2805}"/>
    <cellStyle name="clsIndexTableTitle" xfId="45" xr:uid="{96EC3494-30ED-48A2-9FD5-489525FF0496}"/>
    <cellStyle name="clsMRVData" xfId="46" xr:uid="{23C06914-9E60-4E05-B677-6E7159556EE4}"/>
    <cellStyle name="clsReportFooter" xfId="47" xr:uid="{679A9795-B23C-488E-B9C7-8DFDDD654816}"/>
    <cellStyle name="clsReportHeader" xfId="48" xr:uid="{1A8CE348-49FA-49CE-B1CE-FBD605C9669E}"/>
    <cellStyle name="clsRowHeader" xfId="49" xr:uid="{F1E945C9-50EB-40C8-A238-3DF9284818DA}"/>
    <cellStyle name="clsScale" xfId="50" xr:uid="{3D1585FC-DD02-4F3B-81BD-FC10BF820E1F}"/>
    <cellStyle name="clsSection" xfId="51" xr:uid="{7894FCBD-8A40-41C1-826C-8871C09D4103}"/>
    <cellStyle name="Comma [0] 2" xfId="52" xr:uid="{A99731CF-4F7D-4D26-83AD-2643B8BFB71E}"/>
    <cellStyle name="Comma [0] 2 2" xfId="280" xr:uid="{982756E9-5B50-4514-A506-0B7F7A39A1D5}"/>
    <cellStyle name="Comma [0] 2 2 2" xfId="294" xr:uid="{55033659-5BCB-4336-AD8F-5DBFD399F90B}"/>
    <cellStyle name="Comma [0] 2 3" xfId="1915" xr:uid="{6274C76E-470A-4315-BA55-53F7EFF824F5}"/>
    <cellStyle name="Comma 10" xfId="1917" xr:uid="{D5745BB5-83E2-4346-A5EC-0D9D1A1EFCEA}"/>
    <cellStyle name="Comma 11" xfId="304" xr:uid="{DAFE5040-87E7-4E08-B71C-F0A29DA1258A}"/>
    <cellStyle name="Comma 12" xfId="2054" xr:uid="{9B1F8517-9977-453C-BEBA-6CF946F8CBE8}"/>
    <cellStyle name="Comma 13" xfId="2055" xr:uid="{8F66C110-E730-4A9E-A5C0-BFBDC8A4CA40}"/>
    <cellStyle name="Comma 14" xfId="2065" xr:uid="{71C26DB5-D6D3-40E7-B94D-79D6AA9B8F9D}"/>
    <cellStyle name="Comma 15" xfId="2071" xr:uid="{0EC2B0E8-7914-4249-8CE5-C985057C5511}"/>
    <cellStyle name="Comma 16" xfId="2" xr:uid="{7D5EA32E-631C-4794-A794-FCA91DAA8ABF}"/>
    <cellStyle name="Comma 17" xfId="2073" xr:uid="{B776DC25-4D79-4428-83EB-794CCF73FC1A}"/>
    <cellStyle name="Comma 2" xfId="53" xr:uid="{E1BABC2A-220F-4D23-A27C-FB172460A396}"/>
    <cellStyle name="Comma 2 2" xfId="281" xr:uid="{B17CF080-4474-462C-909F-84A21A1B0EC3}"/>
    <cellStyle name="Comma 2 2 2" xfId="295" xr:uid="{E417CEB2-A66E-45E7-9B2D-496C1A78ED4D}"/>
    <cellStyle name="Comma 2 2 3" xfId="1820" xr:uid="{6BA2C819-63C6-4E25-B2CA-24BB0C296724}"/>
    <cellStyle name="Comma 2 3" xfId="327" xr:uid="{7F6C196F-D46F-48F0-9EB5-90FE862AC947}"/>
    <cellStyle name="Comma 2 4" xfId="1916" xr:uid="{B9B6DA07-2FC4-41AF-9F99-659E0BEFC8C6}"/>
    <cellStyle name="Comma 3" xfId="54" xr:uid="{959E39C3-F5D9-45CD-B391-166D2FEFFBD5}"/>
    <cellStyle name="Comma 3 2" xfId="2038" xr:uid="{6D4B496F-656F-47BB-AE7E-DE2147FFDA24}"/>
    <cellStyle name="Comma 4" xfId="282" xr:uid="{A5CE7AF5-5D1B-4698-9AAE-D4BC053351F1}"/>
    <cellStyle name="Comma 4 2" xfId="296" xr:uid="{951DEC4E-FACA-4786-8931-DB8AC90AF9F3}"/>
    <cellStyle name="Comma 5" xfId="284" xr:uid="{0F8A5BBD-EE66-45DB-9FE9-D25D213701A2}"/>
    <cellStyle name="Comma 5 2" xfId="298" xr:uid="{80F64D9F-9FB2-4EE8-9525-1EB42B7CE72A}"/>
    <cellStyle name="Comma 6" xfId="289" xr:uid="{8028947C-FFB3-43B6-9638-C1F429F0E555}"/>
    <cellStyle name="Comma 7" xfId="290" xr:uid="{26F08B27-9E6F-411F-B31A-2D42820582EE}"/>
    <cellStyle name="Comma 8" xfId="1918" xr:uid="{5C22616F-1DF5-4235-BEDF-ACA2944DEC8A}"/>
    <cellStyle name="Comma 9" xfId="1923" xr:uid="{03CFB509-FA86-4094-8EA7-619D7BC20E2B}"/>
    <cellStyle name="Comma0" xfId="55" xr:uid="{9909AB44-4488-4BCE-BFB5-6B4BB9403DA9}"/>
    <cellStyle name="Comma0 2" xfId="328" xr:uid="{DB4CD5FA-C0F8-4FD3-8DD1-3CE8C67B8C65}"/>
    <cellStyle name="Comma0 3" xfId="2039" xr:uid="{F27C0A18-EE3E-4B13-AAA0-FA8627F08629}"/>
    <cellStyle name="common" xfId="56" xr:uid="{48831DD7-625E-4137-92BA-F7A9A8C3C8EC}"/>
    <cellStyle name="common 2" xfId="329" xr:uid="{E72BD3EC-4AD9-4852-BB88-207875869FE6}"/>
    <cellStyle name="Currency 2" xfId="202" xr:uid="{A35D2F3E-303D-436F-A373-BA69C5B9A1CB}"/>
    <cellStyle name="Currency0" xfId="57" xr:uid="{84C3AABE-63C3-4C41-A771-FB7BF9E00BB4}"/>
    <cellStyle name="Currency0 2" xfId="330" xr:uid="{08171C3A-E005-4FA9-B220-13E6B7CC028B}"/>
    <cellStyle name="Currency0 3" xfId="2040" xr:uid="{0F1D0CE2-7A00-421C-AAC3-F8D522BAFAD0}"/>
    <cellStyle name="Date" xfId="58" xr:uid="{F6A4CABF-A4A9-4A61-BFEA-9FA0CB51F061}"/>
    <cellStyle name="Date 2" xfId="331" xr:uid="{8A912B71-E939-4B47-A20A-1E900D7D2D2F}"/>
    <cellStyle name="Emphasis 1" xfId="203" xr:uid="{1AB70F0B-0D54-4418-8F6F-A6D808BEF9D2}"/>
    <cellStyle name="Emphasis 2" xfId="204" xr:uid="{8A1F2733-194B-47CB-99CD-A15BF8E34AE3}"/>
    <cellStyle name="Emphasis 3" xfId="205" xr:uid="{B0B1F937-8A5C-4227-9923-E628B76D844F}"/>
    <cellStyle name="Euro" xfId="59" xr:uid="{23A06B29-F4CC-44B9-A640-6D7D1E99C5AD}"/>
    <cellStyle name="Euro 2" xfId="332" xr:uid="{8F707832-AB13-4B07-AF21-E561EB86B36F}"/>
    <cellStyle name="Euro 3" xfId="2041" xr:uid="{BB0DDF93-BEFF-4A92-95C8-72726FC4C813}"/>
    <cellStyle name="Excel.Chart" xfId="333" xr:uid="{BA40B706-2ABB-4D38-A82B-2F3646ABF69D}"/>
    <cellStyle name="Explanatory Text 2" xfId="206" xr:uid="{1B315A2D-B4CF-40E5-93BE-242EB4A95EF8}"/>
    <cellStyle name="F2" xfId="207" xr:uid="{FCF8E69B-4422-4E19-AF00-F4156AA088CE}"/>
    <cellStyle name="F2 2" xfId="1500" xr:uid="{5E700AD0-1C5E-4A02-840B-5BD816741282}"/>
    <cellStyle name="F3" xfId="208" xr:uid="{79342D3F-EEFB-45C3-AAE5-3F1532A71B5C}"/>
    <cellStyle name="F3 2" xfId="1501" xr:uid="{87219D06-3FA6-4D16-901C-CA010392D5EF}"/>
    <cellStyle name="F4" xfId="209" xr:uid="{B25A5829-664B-4C9E-B124-C64CC608999E}"/>
    <cellStyle name="F4 2" xfId="1502" xr:uid="{F6932532-0C5A-44A3-9102-9F2226B4A2D2}"/>
    <cellStyle name="F5" xfId="210" xr:uid="{BDB5DEF9-1012-4A96-A257-11CC136505A1}"/>
    <cellStyle name="F5 2" xfId="1503" xr:uid="{0CC2D65B-57F4-482B-A2F2-20A45D0B7E78}"/>
    <cellStyle name="F6" xfId="211" xr:uid="{C79141E8-8B19-4ACE-AE7C-74173BEC30BE}"/>
    <cellStyle name="F6 2" xfId="1504" xr:uid="{71A25F32-4BFB-44F0-A737-2DB521E5DD23}"/>
    <cellStyle name="F7" xfId="212" xr:uid="{AF24CA8D-A53D-44C7-BA60-F41B98185E23}"/>
    <cellStyle name="F7 2" xfId="1505" xr:uid="{D10D729A-AB86-4DB7-822D-E3FD2B086F37}"/>
    <cellStyle name="F8" xfId="213" xr:uid="{9DCE871C-3063-4714-8CC4-030D23285655}"/>
    <cellStyle name="F8 2" xfId="1506" xr:uid="{10FCD0F4-6A99-4701-92C6-D52826B43E36}"/>
    <cellStyle name="Fixed" xfId="60" xr:uid="{AB540ED6-B82E-481D-9C0E-E5B264D45822}"/>
    <cellStyle name="Fixed 2" xfId="334" xr:uid="{2C11F1B6-9A45-4C6E-8487-1303CFD7CA29}"/>
    <cellStyle name="Good 2" xfId="335" xr:uid="{1E073AA7-CD58-444C-81B8-FC42886AEBBC}"/>
    <cellStyle name="Good 3" xfId="214" xr:uid="{BB1E4C6A-15B7-41C4-A26A-736EECB567B1}"/>
    <cellStyle name="Grey" xfId="215" xr:uid="{AF519830-34FB-432C-B7F6-0250C344A3CB}"/>
    <cellStyle name="Heading 1 2" xfId="216" xr:uid="{89D36428-B73A-4A28-B4CA-45FA73EF5A06}"/>
    <cellStyle name="Heading 2 2" xfId="217" xr:uid="{33EB777F-E42A-4B07-B2D3-FDAD94B35B33}"/>
    <cellStyle name="Heading 3 2" xfId="336" xr:uid="{3BC12ACC-1BAF-4CA6-9A6A-19D1D070DB24}"/>
    <cellStyle name="Heading 3 3" xfId="218" xr:uid="{CCB3DF5E-D20A-4753-A134-D3C5ECB1E8CD}"/>
    <cellStyle name="Heading 4 2" xfId="337" xr:uid="{F47BBA40-47A3-4EB2-BB16-7DFD0AC43AC9}"/>
    <cellStyle name="Heading 4 3" xfId="219" xr:uid="{3FB4053B-BEC7-4210-B051-B109841AE8AB}"/>
    <cellStyle name="HEADING1" xfId="61" xr:uid="{AF140825-A8DC-412C-94D4-18ECD6F65757}"/>
    <cellStyle name="HEADING2" xfId="62" xr:uid="{AF9F720B-39FA-4771-BC48-9B689A53B4B7}"/>
    <cellStyle name="Hipervínculo" xfId="63" xr:uid="{29A6BBCD-DBA7-4734-8D53-5947DF23788A}"/>
    <cellStyle name="Hipervínculo visitado" xfId="64" xr:uid="{B3C6F11F-CFEE-4ED8-9FEB-5BE4457809AB}"/>
    <cellStyle name="I?ioaioiue" xfId="220" xr:uid="{A7C4C0E3-4362-47CF-B351-0966AC49B8B9}"/>
    <cellStyle name="I?ioaioiue 2" xfId="1507" xr:uid="{135A8000-62CB-47B0-9F2A-05D7E275E3FC}"/>
    <cellStyle name="I`u?iue_Deri98_D" xfId="221" xr:uid="{139DA533-885A-4067-BE1D-82CCAE854F2B}"/>
    <cellStyle name="Iau?iue" xfId="222" xr:uid="{5FE5B78C-7C76-48DF-A435-5E8D326A57FB}"/>
    <cellStyle name="Iau?iue 2" xfId="1508" xr:uid="{DE210C96-2098-4908-ABCB-8C81165BADDC}"/>
    <cellStyle name="Îáû÷íûé" xfId="1509" xr:uid="{498615DA-41B6-4FB8-BBFD-C526B39098FF}"/>
    <cellStyle name="Ïðîöåíòíûé" xfId="1510" xr:uid="{62A846D3-ED26-4916-9814-E442D3D194DB}"/>
    <cellStyle name="imf-one decimal" xfId="65" xr:uid="{2AA996AF-0373-4475-B4A6-F68C8038859C}"/>
    <cellStyle name="imf-one decimal 2" xfId="338" xr:uid="{5098BB0F-4CD0-4C36-AA4E-5EB173617E4D}"/>
    <cellStyle name="imf-zero decimal" xfId="66" xr:uid="{832BBC77-E27D-4DE0-9B83-37288EC59E1C}"/>
    <cellStyle name="Ineduararr?n? acdldnnueer" xfId="223" xr:uid="{E5170C0A-2269-4C51-80BD-D8B61E97A810}"/>
    <cellStyle name="Input [yellow]" xfId="225" xr:uid="{C67E4BAE-6074-4730-9A85-62BEFF654C90}"/>
    <cellStyle name="Input 10" xfId="2064" xr:uid="{F560F2AF-837C-4F66-87FE-96619EF96DD2}"/>
    <cellStyle name="Input 2" xfId="339" xr:uid="{53E19518-B825-4ACC-982E-98725FFDABC7}"/>
    <cellStyle name="Input 3" xfId="1896" xr:uid="{828D046F-4ABC-4485-9298-8A099194CC42}"/>
    <cellStyle name="Input 4" xfId="1879" xr:uid="{C2A1F0D1-5385-4C14-A8E0-47A55F87B4F6}"/>
    <cellStyle name="Input 5" xfId="1895" xr:uid="{3A31CC90-D70C-405F-A687-6E171655DF79}"/>
    <cellStyle name="Input 6" xfId="1910" xr:uid="{66C53946-30AB-46E7-BCC1-8D35EC2FC22D}"/>
    <cellStyle name="Input 7" xfId="224" xr:uid="{EEFE9A61-58D6-4A77-9FE0-A2B5DC1FA420}"/>
    <cellStyle name="Input 8" xfId="2050" xr:uid="{E3FF183D-2D21-4996-BACF-318B0932B036}"/>
    <cellStyle name="Input 9" xfId="2056" xr:uid="{4B13E14F-FB5A-4638-9C39-5C2C77CDD407}"/>
    <cellStyle name="Linked Cell 2" xfId="340" xr:uid="{2DEB9539-82D4-49DC-B310-8AB0903195EE}"/>
    <cellStyle name="Linked Cell 3" xfId="226" xr:uid="{7A365D87-C99E-4581-9896-6CF9DF0F5666}"/>
    <cellStyle name="Millares [0]_11.1.3. bis" xfId="341" xr:uid="{388ABAAE-72C5-43DB-986B-A25A758AB78D}"/>
    <cellStyle name="Millares_11.1.3. bis" xfId="342" xr:uid="{B4099114-F637-424A-BD46-E4280D0DC080}"/>
    <cellStyle name="Milliers [0]_Conversion Summary" xfId="1511" xr:uid="{38346CFC-FFD7-4365-98BF-7E0391A28B9F}"/>
    <cellStyle name="Milliers_Conversion Summary" xfId="1512" xr:uid="{7B3B5A87-12E5-49F9-9662-BB600947DB11}"/>
    <cellStyle name="Moneda [0]_11.1.3. bis" xfId="343" xr:uid="{0F324C64-7A21-447D-AC5C-C5C820A46D66}"/>
    <cellStyle name="Moneda_11.1.3. bis" xfId="344" xr:uid="{DEF5F7BD-33E8-4790-89E0-4788829C1BCD}"/>
    <cellStyle name="Monйtaire [0]_Conversion Summary" xfId="1513" xr:uid="{025A0AEB-49AC-41D5-8CE3-A3B7EDCB3795}"/>
    <cellStyle name="Monйtaire_Conversion Summary" xfId="1514" xr:uid="{0E7946DE-6DA6-44D5-BE91-F1B222175803}"/>
    <cellStyle name="mystyle" xfId="67" xr:uid="{C1EFD0EC-C4A0-4A64-8DA9-8541909540E3}"/>
    <cellStyle name="Neutral 2" xfId="345" xr:uid="{8514FCAE-0A2D-4AAD-8812-A5347DA9C44A}"/>
    <cellStyle name="Neutral 3" xfId="227" xr:uid="{13866080-FD4F-48BB-A5B7-89769958C73F}"/>
    <cellStyle name="Normal" xfId="0" builtinId="0"/>
    <cellStyle name="Normal - Style1" xfId="68" xr:uid="{5B856EBF-35EE-403B-AAAB-BA40838463A6}"/>
    <cellStyle name="Normal - Style1 2" xfId="346" xr:uid="{E0741593-1FF7-404C-81CB-53CB26D55CF4}"/>
    <cellStyle name="Normal 10" xfId="69" xr:uid="{0E79ABC2-6D64-4585-B8DF-5A2BC27F77C4}"/>
    <cellStyle name="Normal 11" xfId="70" xr:uid="{79D8E66C-BCDE-4971-9C2E-BDC9513EC9CF}"/>
    <cellStyle name="Normal 12" xfId="2070" xr:uid="{40563138-699D-48D8-96CF-B2440D4F0997}"/>
    <cellStyle name="Normal 13" xfId="1" xr:uid="{BD09AA7E-5A36-4430-91DD-EB77273DB56E}"/>
    <cellStyle name="Normal 14" xfId="2072" xr:uid="{E12E0BC5-9746-4323-BD8A-246FEE9FD41D}"/>
    <cellStyle name="Normal 2" xfId="4" xr:uid="{C16A4D79-C293-4EFD-82AF-D45372F04414}"/>
    <cellStyle name="Normal 2 2" xfId="71" xr:uid="{C6046BAF-3E7D-4A9D-B3C6-697AEC372AB9}"/>
    <cellStyle name="Normal 2 3" xfId="7" xr:uid="{3567E9BC-CDF6-4B80-8AAE-2AE9F914B097}"/>
    <cellStyle name="Normal 2 4" xfId="312" xr:uid="{63AA2B4E-7BE0-4A15-A86C-6C25369EB4CB}"/>
    <cellStyle name="Normal 3" xfId="8" xr:uid="{CC80A6C5-7CD6-4070-BB72-D802BFA1C62F}"/>
    <cellStyle name="Normal 3 2" xfId="1819" xr:uid="{F9777BF0-1B81-48E3-9A45-D0674E537CF9}"/>
    <cellStyle name="Normal 3 3" xfId="72" xr:uid="{F046A1DE-25C5-4C10-B54D-B69BE688855E}"/>
    <cellStyle name="Normal 4" xfId="73" xr:uid="{137DC176-222C-40B6-A3EC-C141638FB876}"/>
    <cellStyle name="Normal 5" xfId="74" xr:uid="{BF6EEFB1-E1D1-4772-88B6-25C724F85822}"/>
    <cellStyle name="Normal 6" xfId="75" xr:uid="{2D10021A-CA39-4C25-B1B0-01BF2955020C}"/>
    <cellStyle name="Normal 7" xfId="76" xr:uid="{FFB39382-A43A-4098-ABBD-2A662564779E}"/>
    <cellStyle name="Normal 8" xfId="77" xr:uid="{57543D9B-DA6C-4287-8FC5-1844BEDEFDDD}"/>
    <cellStyle name="Normal 9" xfId="78" xr:uid="{E93BC7A4-A1E2-4CAF-BD7E-F184A6DBA23D}"/>
    <cellStyle name="Normal 9 2" xfId="2042" xr:uid="{04E27718-137C-49B2-B7BC-CFBDD462F07C}"/>
    <cellStyle name="Note 2" xfId="347" xr:uid="{0E782222-E2E5-4D7B-99B5-12BC5198597D}"/>
    <cellStyle name="Note 3" xfId="1897" xr:uid="{5D7F973D-91D3-4D53-BF90-F49DDA06B8CC}"/>
    <cellStyle name="Note 4" xfId="228" xr:uid="{9FA312EB-0408-47BF-A28E-4503C0FE1529}"/>
    <cellStyle name="Nun??c [0]_ 2003 aia" xfId="229" xr:uid="{FCC8555B-8FB4-4283-B4C5-404E83245C4E}"/>
    <cellStyle name="Nun??c_ 2003 aia" xfId="230" xr:uid="{BDC5C75B-5D72-4539-AD02-D4A73637CA37}"/>
    <cellStyle name="Ociriniaue [0]_1" xfId="231" xr:uid="{86D79E24-E461-49ED-A038-617D2C46F648}"/>
    <cellStyle name="Ociriniaue_1" xfId="232" xr:uid="{EA582A82-9F7A-452F-BF69-EA7361F8A2C8}"/>
    <cellStyle name="Oeiainiaue" xfId="233" xr:uid="{570D7155-204B-41A8-AC6A-CE5813EE0687}"/>
    <cellStyle name="Ôèíàíñîâûé" xfId="1516" xr:uid="{56C302A2-4FD7-49F5-B06C-5CBA2F189473}"/>
    <cellStyle name="Oeiainiaue [0]" xfId="234" xr:uid="{6807187C-AB6E-42E1-A011-B30C45CAFD1D}"/>
    <cellStyle name="Ôèíàíñîâûé [0]" xfId="1518" xr:uid="{82489034-D5AA-4C37-80D2-687C87EA77AE}"/>
    <cellStyle name="Oeiainiaue [0] 2" xfId="1517" xr:uid="{0A1FC884-3973-469B-A634-FF9633655577}"/>
    <cellStyle name="Oeiainiaue [0]_~4174642" xfId="1519" xr:uid="{92F56105-BD2A-402B-9928-AD4CF2BE72B2}"/>
    <cellStyle name="Ôèíàíñîâûé [0]_308 хисоботи 2010йил 1 апрель холатига" xfId="1520" xr:uid="{1E427F8F-3273-428B-9CB1-271E9E981F6E}"/>
    <cellStyle name="Oeiainiaue [0]_выдача_2011-2015_1" xfId="1521" xr:uid="{D51CBC34-37EE-47D3-9005-6C15E3B3657F}"/>
    <cellStyle name="Ôèíàíñîâûé [0]_выдача_2011-2015_1" xfId="1522" xr:uid="{E23FBD33-F82F-40B7-92B3-DE274C89507F}"/>
    <cellStyle name="Oeiainiaue [0]_выдача_2011-2015_1_Андижон туман" xfId="1523" xr:uid="{03987089-6B3C-4CCA-9BA4-D6317292FFEC}"/>
    <cellStyle name="Ôèíàíñîâûé [0]_выдача_2011-2015_1_Андижон туман" xfId="1524" xr:uid="{47C927EC-3747-4086-BD48-045E23A1E68C}"/>
    <cellStyle name="Oeiainiaue [0]_выдача_2011-2015_1_Андижон туман_01.11.12 утган йилга нисбатан 2" xfId="1525" xr:uid="{F446B4FD-38CC-4610-AB15-35EFB3308941}"/>
    <cellStyle name="Ôèíàíñîâûé [0]_выдача_2011-2015_1_Андижон туман_01.11.12 утган йилга нисбатан 2" xfId="1526" xr:uid="{B8906F0F-D122-42DD-A649-A9BA5FA75BD4}"/>
    <cellStyle name="Oeiainiaue [0]_выдача_2011-2015_1_Андижон туман_Копия 1474 илова  01.01.2012 ўтган йилга нисбати" xfId="1527" xr:uid="{EBEE3C3A-F181-4E3C-92D7-B962738FF305}"/>
    <cellStyle name="Ôèíàíñîâûé [0]_выдача_2011-2015_1_Андижон туман_Копия 1474 илова  01.01.2012 ўтган йилга нисбати" xfId="1528" xr:uid="{6EA92B47-D1B0-4D8B-9556-A0A1849148A0}"/>
    <cellStyle name="Oeiainiaue [0]_выдача_2011-2015_1_Бухоро" xfId="1529" xr:uid="{EEBA7260-AEA0-4C35-AAC0-818364C33237}"/>
    <cellStyle name="Ôèíàíñîâûé [0]_выдача_2011-2015_1_Бухоро" xfId="1530" xr:uid="{4A9DB36F-8482-4454-9151-E1F4B42DFAB3}"/>
    <cellStyle name="Oeiainiaue [0]_выдача_2011-2015_1_Бухоро_Копия 1474 илова  01.01.2012 ўтган йилга нисбати" xfId="1531" xr:uid="{8EBA4E7E-23CA-4500-A605-90FA183F269C}"/>
    <cellStyle name="Ôèíàíñîâûé [0]_выдача_2011-2015_1_Бухоро_Копия 1474 илова  01.01.2012 ўтган йилга нисбати" xfId="1532" xr:uid="{F7B2FA92-0B9A-4434-A21A-DCF224812603}"/>
    <cellStyle name="Oeiainiaue [0]_выдача_2011-2015_1_Бухоро_Ўтган йилга нисбатан" xfId="1533" xr:uid="{03B82411-E7AF-4DC8-A48F-8C130683A8C5}"/>
    <cellStyle name="Ôèíàíñîâûé [0]_выдача_2011-2015_1_Бухоро_Ўтган йилга нисбатан" xfId="1534" xr:uid="{0708A76E-1212-4D72-8F71-D2FB0DD9089E}"/>
    <cellStyle name="Oeiainiaue [0]_выдача_2011-2015_1_Копия 1474 илова  01.01.2012 ўтган йилга нисбати" xfId="1535" xr:uid="{33D2B7C3-C4D6-411C-B5DD-57E1FC4828BE}"/>
    <cellStyle name="Ôèíàíñîâûé [0]_выдача_2011-2015_1_Копия 1474 илова  01.01.2012 ўтган йилга нисбати" xfId="1536" xr:uid="{C633558A-2B14-401A-89E6-FCFD158B53A1}"/>
    <cellStyle name="Oeiainiaue [0]_выдача_2011-2015_1_Навоий1 туман" xfId="1537" xr:uid="{D4F8106E-BFD9-473A-A2AB-83517DE32DD4}"/>
    <cellStyle name="Ôèíàíñîâûé [0]_выдача_2011-2015_1_Навоий1 туман" xfId="1538" xr:uid="{19926A82-1E20-4E4D-BB4C-E4934B130048}"/>
    <cellStyle name="Oeiainiaue [0]_выдача_2011-2015_1_Навоий1 туман_Копия 1474 илова  01.01.2012 ўтган йилга нисбати" xfId="1539" xr:uid="{57E26C8D-1FE3-4C50-84CC-D5160CDB14BC}"/>
    <cellStyle name="Ôèíàíñîâûé [0]_выдача_2011-2015_1_Навоий1 туман_Копия 1474 илова  01.01.2012 ўтган йилга нисбати" xfId="1540" xr:uid="{BB21B1E0-8BC9-4CBA-8FF9-1A962DF3156E}"/>
    <cellStyle name="Oeiainiaue [0]_выдача_2011-2015_1_Навоий1 туман_Ўтган йилга нисбатан" xfId="1541" xr:uid="{FEA07A09-6407-4C10-B019-04B165C4DB0B}"/>
    <cellStyle name="Ôèíàíñîâûé [0]_выдача_2011-2015_1_Навоий1 туман_Ўтган йилга нисбатан" xfId="1542" xr:uid="{A05327E8-7E67-4F37-B2E2-9E8EF5B39A06}"/>
    <cellStyle name="Oeiainiaue [0]_выдача_2011-2015_1_СВОД БАРЧА олдинги" xfId="1543" xr:uid="{5F8704E7-DF40-4F38-BD8D-9931AEEC0180}"/>
    <cellStyle name="Ôèíàíñîâûé [0]_выдача_2011-2015_1_СВОД БАРЧА олдинги" xfId="1544" xr:uid="{D74F1373-412C-49B0-8E97-E8B6C1ED2A9A}"/>
    <cellStyle name="Oeiainiaue [0]_выдача_2011-2015_1_Ўтган йилга нисбатан" xfId="1545" xr:uid="{2076017D-94B0-4E72-872C-92AC5255825A}"/>
    <cellStyle name="Ôèíàíñîâûé [0]_выдача_2011-2015_1_Ўтган йилга нисбатан" xfId="1546" xr:uid="{BD1C3703-86FF-4DF1-BB71-0DB16212CD4A}"/>
    <cellStyle name="Oeiainiaue [0]_выдача_2011-2015_1_Хоразм туман" xfId="1547" xr:uid="{29B8E00C-D8A6-465E-B4EB-FF95DA3C6B41}"/>
    <cellStyle name="Ôèíàíñîâûé [0]_выдача_2011-2015_1_Хоразм туман" xfId="1548" xr:uid="{7DC68A7F-F928-4CDE-95AE-E0A33FC2CB45}"/>
    <cellStyle name="Oeiainiaue [0]_выдача_2011-2015_1_Хоразм туман_01.11.12 утган йилга нисбатан 2" xfId="1549" xr:uid="{B85FD258-4E90-4D38-9DAF-1F178438E2AE}"/>
    <cellStyle name="Ôèíàíñîâûé [0]_выдача_2011-2015_1_Хоразм туман_01.11.12 утган йилга нисбатан 2" xfId="1550" xr:uid="{4B308A23-61D6-44F4-9BF2-F392476DFF39}"/>
    <cellStyle name="Oeiainiaue [0]_выдача_2011-2015_1_Хоразм туман_Копия 1474 илова  01.01.2012 ўтган йилга нисбати" xfId="1551" xr:uid="{CB6D8802-6FAA-4663-822A-0394611F9600}"/>
    <cellStyle name="Ôèíàíñîâûé [0]_выдача_2011-2015_1_Хоразм туман_Копия 1474 илова  01.01.2012 ўтган йилга нисбати" xfId="1552" xr:uid="{F20C54E7-4F9F-454D-B180-12617E10D3C0}"/>
    <cellStyle name="Oeiainiaue [0]_Копия 1474 илова  01.01.2012 ўтган йилга нисбати" xfId="1553" xr:uid="{60A49B73-2F90-431A-B51E-7FFE64A6B204}"/>
    <cellStyle name="Ôèíàíñîâûé [0]_Копия 1474 илова  01.01.2012 ўтган йилга нисбати" xfId="1554" xr:uid="{539F222C-20C2-4560-9857-5BD21BFD0095}"/>
    <cellStyle name="Oeiainiaue [0]_Копия Правленияга 01.11.11 Факт 3" xfId="1555" xr:uid="{D88D56A6-879D-4E7B-A83C-64979A0D4AC2}"/>
    <cellStyle name="Ôèíàíñîâûé [0]_КР Нукус   (2 жадвал)" xfId="1556" xr:uid="{598E790A-53B3-45E9-B155-1115FC656CBF}"/>
    <cellStyle name="Oeiainiaue [0]_Наслли, гўшт сут, Зоовет 2010й 1 апрель" xfId="1557" xr:uid="{FE762E28-3061-4B32-8283-4407DDF4BCBC}"/>
    <cellStyle name="Ôèíàíñîâûé [0]_Наслли, гўшт сут, Зоовет 2010й 1 апрель" xfId="1558" xr:uid="{E08735A7-C316-4DE3-B159-CE509AB79101}"/>
    <cellStyle name="Oeiainiaue [0]_Наслли, гўшт сут, Зоовет 2010й 1 апрель_Андижон туман" xfId="1559" xr:uid="{A907F2AD-F8D5-41D8-BE24-32EEB654E032}"/>
    <cellStyle name="Ôèíàíñîâûé [0]_Наслли, гўшт сут, Зоовет 2010й 1 апрель_Андижон туман" xfId="1560" xr:uid="{4BE096CA-4FB9-4D21-A406-3505A4EA28B2}"/>
    <cellStyle name="Oeiainiaue [0]_Наслли, гўшт сут, Зоовет 2010й 1 апрель_Андижон туман_01.11.12 утган йилга нисбатан 2" xfId="1561" xr:uid="{13902B6E-CE77-469B-9CE7-CAAE2EF2D9F8}"/>
    <cellStyle name="Ôèíàíñîâûé [0]_Наслли, гўшт сут, Зоовет 2010й 1 апрель_Андижон туман_01.11.12 утган йилга нисбатан 2" xfId="1562" xr:uid="{1FCDB67F-5428-482A-87AD-6C079A5F2B0A}"/>
    <cellStyle name="Oeiainiaue [0]_Наслли, гўшт сут, Зоовет 2010й 1 апрель_Андижон туман_Копия 1474 илова  01.01.2012 ўтган йилга нисбати" xfId="1563" xr:uid="{2DFCEACB-EB88-41E8-9DAB-10CD2A2FD7F9}"/>
    <cellStyle name="Ôèíàíñîâûé [0]_Наслли, гўшт сут, Зоовет 2010й 1 апрель_Андижон туман_Копия 1474 илова  01.01.2012 ўтган йилга нисбати" xfId="1564" xr:uid="{0D954C4C-112C-48E9-878C-704D518B8E71}"/>
    <cellStyle name="Oeiainiaue [0]_Наслли, гўшт сут, Зоовет 2010й 1 апрель_Бухоро" xfId="1565" xr:uid="{60E1BD7B-B1A1-424B-9690-4F18303AC5E8}"/>
    <cellStyle name="Ôèíàíñîâûé [0]_Наслли, гўшт сут, Зоовет 2010й 1 апрель_Бухоро" xfId="1566" xr:uid="{8522640F-E24D-40C7-9D1F-2F56FCB1E7DC}"/>
    <cellStyle name="Oeiainiaue [0]_Наслли, гўшт сут, Зоовет 2010й 1 апрель_Бухоро_Копия 1474 илова  01.01.2012 ўтган йилга нисбати" xfId="1567" xr:uid="{A084C759-A5D0-414E-9BC8-48F56C079813}"/>
    <cellStyle name="Ôèíàíñîâûé [0]_Наслли, гўшт сут, Зоовет 2010й 1 апрель_Бухоро_Копия 1474 илова  01.01.2012 ўтган йилга нисбати" xfId="1568" xr:uid="{7E684E75-0347-478E-AC0B-699B27EE555C}"/>
    <cellStyle name="Oeiainiaue [0]_Наслли, гўшт сут, Зоовет 2010й 1 апрель_Бухоро_Ўтган йилга нисбатан" xfId="1569" xr:uid="{6BD4DD13-4830-495A-A074-1B9344C79D4F}"/>
    <cellStyle name="Ôèíàíñîâûé [0]_Наслли, гўшт сут, Зоовет 2010й 1 апрель_Бухоро_Ўтган йилга нисбатан" xfId="1570" xr:uid="{0D309C04-8460-4A5D-A6DA-85FF7407B631}"/>
    <cellStyle name="Oeiainiaue [0]_Наслли, гўшт сут, Зоовет 2010й 1 апрель_Копия 1474 илова  01.01.2012 ўтган йилга нисбати" xfId="1571" xr:uid="{E07E0931-8B33-4FEF-AA58-E7F631BD4967}"/>
    <cellStyle name="Ôèíàíñîâûé [0]_Наслли, гўшт сут, Зоовет 2010й 1 апрель_Копия 1474 илова  01.01.2012 ўтган йилга нисбати" xfId="1572" xr:uid="{E8651D8A-1443-4FBE-844D-7955FE269D89}"/>
    <cellStyle name="Oeiainiaue [0]_Наслли, гўшт сут, Зоовет 2010й 1 апрель_Навоий1 туман" xfId="1573" xr:uid="{5330767B-1B0C-4E76-9E3F-445BCFE1A678}"/>
    <cellStyle name="Ôèíàíñîâûé [0]_Наслли, гўшт сут, Зоовет 2010й 1 апрель_Навоий1 туман" xfId="1574" xr:uid="{332E31CA-B002-44BD-B728-C792CCD68568}"/>
    <cellStyle name="Oeiainiaue [0]_Наслли, гўшт сут, Зоовет 2010й 1 апрель_Навоий1 туман_Копия 1474 илова  01.01.2012 ўтган йилга нисбати" xfId="1575" xr:uid="{102C8A2F-D95C-433E-8501-387399E1067A}"/>
    <cellStyle name="Ôèíàíñîâûé [0]_Наслли, гўшт сут, Зоовет 2010й 1 апрель_Навоий1 туман_Копия 1474 илова  01.01.2012 ўтган йилга нисбати" xfId="1576" xr:uid="{B89FE64B-8B3B-478B-B577-F70D4F7BDC16}"/>
    <cellStyle name="Oeiainiaue [0]_Наслли, гўшт сут, Зоовет 2010й 1 апрель_Навоий1 туман_Ўтган йилга нисбатан" xfId="1577" xr:uid="{23F3596A-79DA-4F57-AEEF-96C1BE4C0875}"/>
    <cellStyle name="Ôèíàíñîâûé [0]_Наслли, гўшт сут, Зоовет 2010й 1 апрель_Навоий1 туман_Ўтган йилга нисбатан" xfId="1578" xr:uid="{C7D3585D-225C-4F10-9C4E-AFE49979C12B}"/>
    <cellStyle name="Oeiainiaue [0]_Наслли, гўшт сут, Зоовет 2010й 1 апрель_СВОД БАРЧА олдинги" xfId="1579" xr:uid="{2F1D5880-F17B-43C1-9879-5987DEB84E12}"/>
    <cellStyle name="Ôèíàíñîâûé [0]_Наслли, гўшт сут, Зоовет 2010й 1 апрель_СВОД БАРЧА олдинги" xfId="1580" xr:uid="{E47A7C8D-792B-4A88-B5D6-8C02E850907C}"/>
    <cellStyle name="Oeiainiaue [0]_Наслли, гўшт сут, Зоовет 2010й 1 апрель_Ўтган йилга нисбатан" xfId="1581" xr:uid="{7C06D049-A4C9-48AF-9059-666844EF2997}"/>
    <cellStyle name="Ôèíàíñîâûé [0]_Наслли, гўшт сут, Зоовет 2010й 1 апрель_Ўтган йилга нисбатан" xfId="1582" xr:uid="{671B1BB0-2F0B-4DD5-8DFA-63D7E326E9BB}"/>
    <cellStyle name="Oeiainiaue [0]_Наслли, гўшт сут, Зоовет 2010й 1 апрель_Хоразм туман" xfId="1583" xr:uid="{3812BD10-ED1B-47D6-BEA9-45D28F38782C}"/>
    <cellStyle name="Ôèíàíñîâûé [0]_Наслли, гўшт сут, Зоовет 2010й 1 апрель_Хоразм туман" xfId="1584" xr:uid="{ADFCA840-3E56-4E71-BEB7-CACA8ED9BEA4}"/>
    <cellStyle name="Oeiainiaue [0]_Наслли, гўшт сут, Зоовет 2010й 1 апрель_Хоразм туман_01.11.12 утган йилга нисбатан 2" xfId="1585" xr:uid="{068E5EEC-C15B-4050-9B48-E7C86B9A54D2}"/>
    <cellStyle name="Ôèíàíñîâûé [0]_Наслли, гўшт сут, Зоовет 2010й 1 апрель_Хоразм туман_01.11.12 утган йилга нисбатан 2" xfId="1586" xr:uid="{0DEE35DF-8381-4A36-B8AD-2FA4CB89F0E8}"/>
    <cellStyle name="Oeiainiaue [0]_Наслли, гўшт сут, Зоовет 2010й 1 апрель_Хоразм туман_Копия 1474 илова  01.01.2012 ўтган йилга нисбати" xfId="1587" xr:uid="{80E15D94-5187-4427-BFE7-63EDA386B7E6}"/>
    <cellStyle name="Ôèíàíñîâûé [0]_Наслли, гўшт сут, Зоовет 2010й 1 апрель_Хоразм туман_Копия 1474 илова  01.01.2012 ўтган йилга нисбати" xfId="1588" xr:uid="{4FE8C7CA-5EB9-4B8C-9F3E-F9E576ECC493}"/>
    <cellStyle name="Oeiainiaue [0]_Прог" xfId="1589" xr:uid="{87840DD6-D77F-4920-81B7-C44354826911}"/>
    <cellStyle name="Ôèíàíñîâûé [0]_Прог" xfId="1590" xr:uid="{2127C963-74C0-442E-B23A-AC2799AD3513}"/>
    <cellStyle name="Oeiainiaue [0]_ПРОГНОЗ И 2008-2015 125 фоизлик ОКОНЧАТЕЛЬНЫЙ" xfId="1591" xr:uid="{BEB7A802-9EF5-4484-816F-80F0B6F6A6F4}"/>
    <cellStyle name="Ôèíàíñîâûé [0]_ПРОГНОЗ И 2008-2015 125 фоизлик ОКОНЧАТЕЛЬНЫЙ" xfId="1592" xr:uid="{EF61D6FA-3D8D-4D09-B0DB-0FED5804B8F3}"/>
    <cellStyle name="Oeiainiaue [0]_ПРОГНОЗ И 2008-2015 125 фоизлик ОКОНЧАТЕЛЬНЫЙ_Андижон туман" xfId="1593" xr:uid="{B2D5EA9B-A300-423D-963B-9E31FB2E22C4}"/>
    <cellStyle name="Ôèíàíñîâûé [0]_ПРОГНОЗ И 2008-2015 125 фоизлик ОКОНЧАТЕЛЬНЫЙ_Андижон туман" xfId="1594" xr:uid="{7D65BAB4-B4E4-4CA4-9D5C-AA54E95D470D}"/>
    <cellStyle name="Oeiainiaue [0]_ПРОГНОЗ И 2008-2015 125 фоизлик ОКОНЧАТЕЛЬНЫЙ_Андижон туман_01.11.12 утган йилга нисбатан 2" xfId="1595" xr:uid="{B2A9B621-18EC-480D-A82C-F7C9FE338143}"/>
    <cellStyle name="Ôèíàíñîâûé [0]_ПРОГНОЗ И 2008-2015 125 фоизлик ОКОНЧАТЕЛЬНЫЙ_Андижон туман_01.11.12 утган йилга нисбатан 2" xfId="1596" xr:uid="{8945EBD8-BD31-4CE2-B523-35A2B0CB589A}"/>
    <cellStyle name="Oeiainiaue [0]_ПРОГНОЗ И 2008-2015 125 фоизлик ОКОНЧАТЕЛЬНЫЙ_Андижон туман_Копия 1474 илова  01.01.2012 ўтган йилга нисбати" xfId="1597" xr:uid="{EF5D54E1-D739-4D86-8F89-887D5B37E9B4}"/>
    <cellStyle name="Ôèíàíñîâûé [0]_ПРОГНОЗ И 2008-2015 125 фоизлик ОКОНЧАТЕЛЬНЫЙ_Андижон туман_Копия 1474 илова  01.01.2012 ўтган йилга нисбати" xfId="1598" xr:uid="{1F6D2057-985B-40F8-A454-0C8EEA33CFC0}"/>
    <cellStyle name="Oeiainiaue [0]_ПРОГНОЗ И 2008-2015 125 фоизлик ОКОНЧАТЕЛЬНЫЙ_Бухоро" xfId="1599" xr:uid="{BA6F9643-1170-4967-BEB9-EA3CAB3FD504}"/>
    <cellStyle name="Ôèíàíñîâûé [0]_ПРОГНОЗ И 2008-2015 125 фоизлик ОКОНЧАТЕЛЬНЫЙ_Бухоро" xfId="1600" xr:uid="{78C0FDDF-E9E7-465E-BE61-CDBCCDF88A11}"/>
    <cellStyle name="Oeiainiaue [0]_ПРОГНОЗ И 2008-2015 125 фоизлик ОКОНЧАТЕЛЬНЫЙ_Бухоро_Копия 1474 илова  01.01.2012 ўтган йилга нисбати" xfId="1601" xr:uid="{18CE0D4E-6CEE-4F15-A7D0-F3A78C2D2FF3}"/>
    <cellStyle name="Ôèíàíñîâûé [0]_ПРОГНОЗ И 2008-2015 125 фоизлик ОКОНЧАТЕЛЬНЫЙ_Бухоро_Копия 1474 илова  01.01.2012 ўтган йилга нисбати" xfId="1602" xr:uid="{8AFF4538-576E-42C7-9EC6-04399A100087}"/>
    <cellStyle name="Oeiainiaue [0]_ПРОГНОЗ И 2008-2015 125 фоизлик ОКОНЧАТЕЛЬНЫЙ_Бухоро_Ўтган йилга нисбатан" xfId="1603" xr:uid="{B4E19CFC-0004-4388-ABF0-8C14FFF1D1DF}"/>
    <cellStyle name="Ôèíàíñîâûé [0]_ПРОГНОЗ И 2008-2015 125 фоизлик ОКОНЧАТЕЛЬНЫЙ_Бухоро_Ўтган йилга нисбатан" xfId="1604" xr:uid="{6910B2D9-5F25-4639-84B5-AEE0F6D6A743}"/>
    <cellStyle name="Oeiainiaue [0]_ПРОГНОЗ И 2008-2015 125 фоизлик ОКОНЧАТЕЛЬНЫЙ_Навоий1 туман" xfId="1605" xr:uid="{7383964A-8BAA-4EB9-923A-9B7FFA71AEED}"/>
    <cellStyle name="Ôèíàíñîâûé [0]_ПРОГНОЗ И 2008-2015 125 фоизлик ОКОНЧАТЕЛЬНЫЙ_Навоий1 туман" xfId="1606" xr:uid="{0EF9F3FD-790C-48A3-B9AC-472C07044EC3}"/>
    <cellStyle name="Oeiainiaue [0]_ПРОГНОЗ И 2008-2015 125 фоизлик ОКОНЧАТЕЛЬНЫЙ_Навоий1 туман_Копия 1474 илова  01.01.2012 ўтган йилга нисбати" xfId="1607" xr:uid="{EFAE40D8-49F5-4D4E-8C88-6809501AE193}"/>
    <cellStyle name="Ôèíàíñîâûé [0]_ПРОГНОЗ И 2008-2015 125 фоизлик ОКОНЧАТЕЛЬНЫЙ_Навоий1 туман_Копия 1474 илова  01.01.2012 ўтган йилга нисбати" xfId="1608" xr:uid="{41D1123C-695F-4B50-A29B-ACE60E2A63CD}"/>
    <cellStyle name="Oeiainiaue [0]_ПРОГНОЗ И 2008-2015 125 фоизлик ОКОНЧАТЕЛЬНЫЙ_Навоий1 туман_Ўтган йилга нисбатан" xfId="1609" xr:uid="{E37E4EBC-BAA5-4DE7-8F9E-C2B43959A816}"/>
    <cellStyle name="Ôèíàíñîâûé [0]_ПРОГНОЗ И 2008-2015 125 фоизлик ОКОНЧАТЕЛЬНЫЙ_Навоий1 туман_Ўтган йилга нисбатан" xfId="1610" xr:uid="{2F010BB6-91DC-4C80-949D-A0F851620F27}"/>
    <cellStyle name="Oeiainiaue [0]_ПРОГНОЗ И 2008-2015 125 фоизлик ОКОНЧАТЕЛЬНЫЙ_Хоразм туман" xfId="1611" xr:uid="{130E3628-84E1-4631-BC27-BF93CE1419AD}"/>
    <cellStyle name="Ôèíàíñîâûé [0]_ПРОГНОЗ И 2008-2015 125 фоизлик ОКОНЧАТЕЛЬНЫЙ_Хоразм туман" xfId="1612" xr:uid="{8EDA9483-B9C7-4590-9DBD-2997B1B6E278}"/>
    <cellStyle name="Oeiainiaue [0]_ПРОГНОЗ И 2008-2015 125 фоизлик ОКОНЧАТЕЛЬНЫЙ_Хоразм туман_01.11.12 утган йилга нисбатан 2" xfId="1613" xr:uid="{B25775A9-FEB7-4EAB-B41A-E9654EEE9904}"/>
    <cellStyle name="Ôèíàíñîâûé [0]_ПРОГНОЗ И 2008-2015 125 фоизлик ОКОНЧАТЕЛЬНЫЙ_Хоразм туман_01.11.12 утган йилга нисбатан 2" xfId="1614" xr:uid="{3830C326-23BA-497D-9F7E-4966A8E6F7C9}"/>
    <cellStyle name="Oeiainiaue [0]_ПРОГНОЗ И 2008-2015 125 фоизлик ОКОНЧАТЕЛЬНЫЙ_Хоразм туман_Копия 1474 илова  01.01.2012 ўтган йилга нисбати" xfId="1615" xr:uid="{2C60C4B5-7135-4ECA-8C87-3C83FEC6B708}"/>
    <cellStyle name="Ôèíàíñîâûé [0]_ПРОГНОЗ И 2008-2015 125 фоизлик ОКОНЧАТЕЛЬНЫЙ_Хоразм туман_Копия 1474 илова  01.01.2012 ўтган йилга нисбати" xfId="1616" xr:uid="{5747AF2B-D74A-451E-8801-1C38549317BD}"/>
    <cellStyle name="Oeiainiaue [0]_Рес-га" xfId="1617" xr:uid="{6CF7E951-C77F-442C-A0CD-2077FA31DBDF}"/>
    <cellStyle name="Ôèíàíñîâûé [0]_Рес-га" xfId="1618" xr:uid="{9E88E736-9C15-42DA-856D-EC2FFBC66540}"/>
    <cellStyle name="Oeiainiaue [0]_Рес-га_Копия 1474 илова  01.01.2012 ўтган йилга нисбати" xfId="1619" xr:uid="{BDFDE61D-D92C-4813-8AD2-D3B189F87CED}"/>
    <cellStyle name="Ôèíàíñîâûé [0]_Рес-га_Копия 1474 илова  01.01.2012 ўтган йилга нисбати" xfId="1620" xr:uid="{1ADD76C4-3D2C-4ACE-A468-F0CEB1EBD7C4}"/>
    <cellStyle name="Oeiainiaue [0]_Рес-га_Ўтган йилга нисбатан" xfId="1621" xr:uid="{FA3C9F63-EE0F-4903-9A07-31251E61099C}"/>
    <cellStyle name="Ôèíàíñîâûé [0]_Рес-га_Ўтган йилга нисбатан" xfId="1622" xr:uid="{B2660DD4-7C83-4BAC-9CF1-C74E69F784B0}"/>
    <cellStyle name="Oeiainiaue [0]_СВОД БАРЧА олдинги" xfId="1623" xr:uid="{EE36B317-86BD-49F2-917E-63AC7C0F74BB}"/>
    <cellStyle name="Ôèíàíñîâûé [0]_СВОД БАРЧА олдинги" xfId="1624" xr:uid="{E89614C6-FC13-41C4-ABCB-6719701F6102}"/>
    <cellStyle name="Oeiainiaue [0]_Тасдик-Бош вазир охирги" xfId="1625" xr:uid="{8FF56282-1379-4AF3-99A9-FB745C053C8F}"/>
    <cellStyle name="Ôèíàíñîâûé [0]_Тасдик-Бош вазир охирги" xfId="1626" xr:uid="{6359D6CC-CE24-4209-BF18-5B1443EF6860}"/>
    <cellStyle name="Oeiainiaue [0]_Тасдик-Бош вазир охирги_Копия 1474 илова  01.01.2012 ўтган йилга нисбати" xfId="1627" xr:uid="{D3FF1D44-5B04-4C38-AAB4-0EC84350E5A2}"/>
    <cellStyle name="Ôèíàíñîâûé [0]_Тасдик-Бош вазир охирги_Копия 1474 илова  01.01.2012 ўтган йилга нисбати" xfId="1628" xr:uid="{F8F6E5FB-E796-45DE-83A8-77674CBCB057}"/>
    <cellStyle name="Oeiainiaue [0]_Тасдик-Бош вазир охирги_Ўтган йилга нисбатан" xfId="1629" xr:uid="{AA22CD90-BFF6-4A55-957E-7F12AFAE0943}"/>
    <cellStyle name="Ôèíàíñîâûé [0]_Тасдик-Бош вазир охирги_Ўтган йилга нисбатан" xfId="1630" xr:uid="{84D5F3BB-63E0-4435-BB7B-CF517B90C8E5}"/>
    <cellStyle name="Oeiainiaue [0]_Ўтган йилга нисбатан" xfId="1631" xr:uid="{64821E40-911E-4756-AB2A-D0D4B97FCEDD}"/>
    <cellStyle name="Ôèíàíñîâûé [0]_Ўтган йилга нисбатан" xfId="1632" xr:uid="{03738220-3B13-421A-B2F2-E9241F30C924}"/>
    <cellStyle name="Oeiainiaue [0]_форма 01.01.2016" xfId="1633" xr:uid="{62BC57A0-8248-41D5-A12B-2E011FBB2F7C}"/>
    <cellStyle name="Ôèíàíñîâûé [0]_форма 01.01.2016" xfId="1634" xr:uid="{26FBBD4F-C57F-45DA-A8B4-D575E590C53E}"/>
    <cellStyle name="Oeiainiaue 2" xfId="1515" xr:uid="{E2CC905A-4779-4D09-83D0-E43241C664A9}"/>
    <cellStyle name="Oeiainiaue_,, 255 якуни" xfId="235" xr:uid="{C10B9E3E-17B7-4D7B-8EE5-DE6A1DBB3351}"/>
    <cellStyle name="Ôèíàíñîâûé_308 хисоботи 2010йил 1 апрель холатига" xfId="1635" xr:uid="{68219E68-E1FC-4E98-8437-13C7D639EFD0}"/>
    <cellStyle name="Oeiainiaue_выдача_2011-2015_1" xfId="1636" xr:uid="{C36FFD18-E131-425F-BB07-B380CDD11680}"/>
    <cellStyle name="Ôèíàíñîâûé_выдача_2011-2015_1" xfId="1637" xr:uid="{663E1527-80AE-4279-9330-C83C18357EE6}"/>
    <cellStyle name="Oeiainiaue_выдача_2011-2015_1_Андижон туман" xfId="1638" xr:uid="{2B9B28AC-0A9B-4CDE-9FCB-A8DF61E113FD}"/>
    <cellStyle name="Ôèíàíñîâûé_выдача_2011-2015_1_Андижон туман" xfId="1639" xr:uid="{F52373A5-3240-4316-8218-9CAC5BF16DD3}"/>
    <cellStyle name="Oeiainiaue_выдача_2011-2015_1_Андижон туман_01.11.12 утган йилга нисбатан 2" xfId="1640" xr:uid="{74384FE5-D5D6-40B2-86DD-24A73EE0DF1A}"/>
    <cellStyle name="Ôèíàíñîâûé_выдача_2011-2015_1_Андижон туман_01.11.12 утган йилга нисбатан 2" xfId="1641" xr:uid="{52F4C25B-4654-4417-BFAF-A5686DC93C5C}"/>
    <cellStyle name="Oeiainiaue_выдача_2011-2015_1_Андижон туман_Копия 1474 илова  01.01.2012 ўтган йилга нисбати" xfId="1642" xr:uid="{1E64133E-EEC6-49DA-83AC-2DDFB9146A65}"/>
    <cellStyle name="Ôèíàíñîâûé_выдача_2011-2015_1_Андижон туман_Копия 1474 илова  01.01.2012 ўтган йилга нисбати" xfId="1643" xr:uid="{4E911826-8048-4A29-A53E-1CA4EBD63657}"/>
    <cellStyle name="Oeiainiaue_выдача_2011-2015_1_Бухоро" xfId="1644" xr:uid="{0767DD37-7018-4752-8BE1-65E7D7E56D82}"/>
    <cellStyle name="Ôèíàíñîâûé_выдача_2011-2015_1_Бухоро" xfId="1645" xr:uid="{9ECEFF14-7988-4454-A90D-02AFF1794107}"/>
    <cellStyle name="Oeiainiaue_выдача_2011-2015_1_Бухоро_Копия 1474 илова  01.01.2012 ўтган йилга нисбати" xfId="1646" xr:uid="{894D4E9F-5D4B-466C-AD4B-0D1A49933339}"/>
    <cellStyle name="Ôèíàíñîâûé_выдача_2011-2015_1_Бухоро_Копия 1474 илова  01.01.2012 ўтган йилга нисбати" xfId="1647" xr:uid="{85691EEF-5074-4EDC-8F7B-AF17C8EB6EBF}"/>
    <cellStyle name="Oeiainiaue_выдача_2011-2015_1_Бухоро_Ўтган йилга нисбатан" xfId="1648" xr:uid="{17392963-70C6-4B0F-BF64-61D52401E1B9}"/>
    <cellStyle name="Ôèíàíñîâûé_выдача_2011-2015_1_Бухоро_Ўтган йилга нисбатан" xfId="1649" xr:uid="{E31B056A-BD50-474D-B2DB-3F332B392659}"/>
    <cellStyle name="Oeiainiaue_выдача_2011-2015_1_Копия 1474 илова  01.01.2012 ўтган йилга нисбати" xfId="1650" xr:uid="{CDA58872-5191-444C-B101-6BFE8E877158}"/>
    <cellStyle name="Ôèíàíñîâûé_выдача_2011-2015_1_Копия 1474 илова  01.01.2012 ўтган йилга нисбати" xfId="1651" xr:uid="{792E738F-D778-405E-9A39-6D9D373B8B76}"/>
    <cellStyle name="Oeiainiaue_выдача_2011-2015_1_Навоий1 туман" xfId="1652" xr:uid="{516412E0-337C-4E63-9FD9-25BDADBD86BE}"/>
    <cellStyle name="Ôèíàíñîâûé_выдача_2011-2015_1_Навоий1 туман" xfId="1653" xr:uid="{B7E9C1A6-420C-4E53-ADFE-9608AC6AFFDF}"/>
    <cellStyle name="Oeiainiaue_выдача_2011-2015_1_Навоий1 туман_Копия 1474 илова  01.01.2012 ўтган йилга нисбати" xfId="1654" xr:uid="{834487EF-C7D2-4A22-A300-035ED8AB3409}"/>
    <cellStyle name="Ôèíàíñîâûé_выдача_2011-2015_1_Навоий1 туман_Копия 1474 илова  01.01.2012 ўтган йилга нисбати" xfId="1655" xr:uid="{E505C074-2B41-413F-B2B5-8F8AFC3375EF}"/>
    <cellStyle name="Oeiainiaue_выдача_2011-2015_1_Навоий1 туман_Ўтган йилга нисбатан" xfId="1656" xr:uid="{60AB8952-87A7-4F31-9718-37E704001513}"/>
    <cellStyle name="Ôèíàíñîâûé_выдача_2011-2015_1_Навоий1 туман_Ўтган йилга нисбатан" xfId="1657" xr:uid="{F26280EC-14DD-4006-B9C6-798DF41E1D87}"/>
    <cellStyle name="Oeiainiaue_выдача_2011-2015_1_СВОД БАРЧА олдинги" xfId="1658" xr:uid="{86ED556C-B1F6-455E-BF4E-2B1609D0D359}"/>
    <cellStyle name="Ôèíàíñîâûé_выдача_2011-2015_1_СВОД БАРЧА олдинги" xfId="1659" xr:uid="{9928B9B4-ACE3-4A86-8598-DA206B562B2B}"/>
    <cellStyle name="Oeiainiaue_выдача_2011-2015_1_Ўтган йилга нисбатан" xfId="1660" xr:uid="{36CE71BA-BDDA-4AB2-BFA8-061B67ABE5F1}"/>
    <cellStyle name="Ôèíàíñîâûé_выдача_2011-2015_1_Ўтган йилга нисбатан" xfId="1661" xr:uid="{3F01A725-B915-471D-B880-6256E556C6B7}"/>
    <cellStyle name="Oeiainiaue_выдача_2011-2015_1_Хоразм туман" xfId="1662" xr:uid="{4F2A6EC4-86E6-42E5-8526-90011AAE687A}"/>
    <cellStyle name="Ôèíàíñîâûé_выдача_2011-2015_1_Хоразм туман" xfId="1663" xr:uid="{F64C3773-E149-418C-81CA-15A57A6DB970}"/>
    <cellStyle name="Oeiainiaue_выдача_2011-2015_1_Хоразм туман_01.11.12 утган йилга нисбатан 2" xfId="1664" xr:uid="{9920404E-D1A6-4F10-BD55-3F9A3AE0358C}"/>
    <cellStyle name="Ôèíàíñîâûé_выдача_2011-2015_1_Хоразм туман_01.11.12 утган йилга нисбатан 2" xfId="1665" xr:uid="{B500A7BE-B2EF-413F-B13A-08DF30A819B5}"/>
    <cellStyle name="Oeiainiaue_выдача_2011-2015_1_Хоразм туман_Копия 1474 илова  01.01.2012 ўтган йилга нисбати" xfId="1666" xr:uid="{1C7A1C31-FFB5-43E1-8B69-0272A3EF8B99}"/>
    <cellStyle name="Ôèíàíñîâûé_выдача_2011-2015_1_Хоразм туман_Копия 1474 илова  01.01.2012 ўтган йилга нисбати" xfId="1667" xr:uid="{5C3376AE-ADE0-43BB-8B5B-C97DD87555DF}"/>
    <cellStyle name="Oeiainiaue_Копия 1474 илова  01.01.2012 ўтган йилга нисбати" xfId="1668" xr:uid="{732ACFF5-0E58-4598-A554-91E3DDFE4881}"/>
    <cellStyle name="Ôèíàíñîâûé_Копия 1474 илова  01.01.2012 ўтган йилга нисбати" xfId="1669" xr:uid="{ACAE19F1-2DD3-4F4B-A4FA-EFCD36EEC09E}"/>
    <cellStyle name="Oeiainiaue_Копия Правленияга 01.11.11 Факт 3" xfId="1670" xr:uid="{224B3CC2-01D5-4310-A300-F459F178B2A3}"/>
    <cellStyle name="Ôèíàíñîâûé_КР Нукус   (2 жадвал)" xfId="1671" xr:uid="{994A35F0-551B-44EC-8726-577600B4FEE7}"/>
    <cellStyle name="Oeiainiaue_Наслли, гўшт сут, Зоовет 2010й 1 апрель" xfId="1672" xr:uid="{903F022E-FA9B-474F-9029-B04C6CE106E8}"/>
    <cellStyle name="Ôèíàíñîâûé_Наслли, гўшт сут, Зоовет 2010й 1 апрель" xfId="1673" xr:uid="{C6429B66-BA6F-4F45-B425-B94ABCC0AC8D}"/>
    <cellStyle name="Oeiainiaue_Наслли, гўшт сут, Зоовет 2010й 1 апрель_Андижон туман" xfId="1674" xr:uid="{0E38CADD-5933-4CD2-BDED-E67279948E92}"/>
    <cellStyle name="Ôèíàíñîâûé_Наслли, гўшт сут, Зоовет 2010й 1 апрель_Андижон туман" xfId="1675" xr:uid="{268184A9-7BF3-4C6E-ABC2-DCBFC42F772B}"/>
    <cellStyle name="Oeiainiaue_Наслли, гўшт сут, Зоовет 2010й 1 апрель_Андижон туман_01.11.12 утган йилга нисбатан 2" xfId="1676" xr:uid="{5F9679AE-1B9F-4BF4-ADE8-3AB035BF32E7}"/>
    <cellStyle name="Ôèíàíñîâûé_Наслли, гўшт сут, Зоовет 2010й 1 апрель_Андижон туман_01.11.12 утган йилга нисбатан 2" xfId="1677" xr:uid="{E32858E5-A397-41F9-ABE0-DCF7F5F71214}"/>
    <cellStyle name="Oeiainiaue_Наслли, гўшт сут, Зоовет 2010й 1 апрель_Андижон туман_Копия 1474 илова  01.01.2012 ўтган йилга нисбати" xfId="1678" xr:uid="{5A6FD195-F7F2-45BD-B856-02AAD076D76E}"/>
    <cellStyle name="Ôèíàíñîâûé_Наслли, гўшт сут, Зоовет 2010й 1 апрель_Андижон туман_Копия 1474 илова  01.01.2012 ўтган йилга нисбати" xfId="1679" xr:uid="{FB409953-159C-42DA-9825-51856D8DE348}"/>
    <cellStyle name="Oeiainiaue_Наслли, гўшт сут, Зоовет 2010й 1 апрель_Бухоро" xfId="1680" xr:uid="{95717FC5-347E-4CF7-AD8E-4766A77100C5}"/>
    <cellStyle name="Ôèíàíñîâûé_Наслли, гўшт сут, Зоовет 2010й 1 апрель_Бухоро" xfId="1681" xr:uid="{A6D4AF6A-F9D1-4BCB-ACEC-494B2ECC0734}"/>
    <cellStyle name="Oeiainiaue_Наслли, гўшт сут, Зоовет 2010й 1 апрель_Бухоро_Копия 1474 илова  01.01.2012 ўтган йилга нисбати" xfId="1682" xr:uid="{83B1B20F-9643-4A91-B5B4-6E1B31BE3027}"/>
    <cellStyle name="Ôèíàíñîâûé_Наслли, гўшт сут, Зоовет 2010й 1 апрель_Бухоро_Копия 1474 илова  01.01.2012 ўтган йилга нисбати" xfId="1683" xr:uid="{17EEAFC0-60A1-4953-BF98-CC7972E09050}"/>
    <cellStyle name="Oeiainiaue_Наслли, гўшт сут, Зоовет 2010й 1 апрель_Бухоро_Ўтган йилга нисбатан" xfId="1684" xr:uid="{D38F4388-DABA-4AF8-8AF5-C80059E6EF10}"/>
    <cellStyle name="Ôèíàíñîâûé_Наслли, гўшт сут, Зоовет 2010й 1 апрель_Бухоро_Ўтган йилга нисбатан" xfId="1685" xr:uid="{5945C990-46E7-48BF-9E38-8A2F2ADC4B97}"/>
    <cellStyle name="Oeiainiaue_Наслли, гўшт сут, Зоовет 2010й 1 апрель_Копия 1474 илова  01.01.2012 ўтган йилга нисбати" xfId="1686" xr:uid="{322090C5-1289-4F4A-8786-2E1FFCE4B7CA}"/>
    <cellStyle name="Ôèíàíñîâûé_Наслли, гўшт сут, Зоовет 2010й 1 апрель_Копия 1474 илова  01.01.2012 ўтган йилга нисбати" xfId="1687" xr:uid="{11C432FB-D592-4A8B-967B-CB0733576BD9}"/>
    <cellStyle name="Oeiainiaue_Наслли, гўшт сут, Зоовет 2010й 1 апрель_Навоий1 туман" xfId="1688" xr:uid="{DC21283D-BDC9-4944-8F66-2CC8DED3DEE5}"/>
    <cellStyle name="Ôèíàíñîâûé_Наслли, гўшт сут, Зоовет 2010й 1 апрель_Навоий1 туман" xfId="1689" xr:uid="{AD6012B0-989D-4D4D-9E2F-63ED24D352C0}"/>
    <cellStyle name="Oeiainiaue_Наслли, гўшт сут, Зоовет 2010й 1 апрель_Навоий1 туман_Копия 1474 илова  01.01.2012 ўтган йилга нисбати" xfId="1690" xr:uid="{EFD5CB19-003C-4384-B59C-40630218D9D5}"/>
    <cellStyle name="Ôèíàíñîâûé_Наслли, гўшт сут, Зоовет 2010й 1 апрель_Навоий1 туман_Копия 1474 илова  01.01.2012 ўтган йилга нисбати" xfId="1691" xr:uid="{A601E48E-7BDE-49A8-A34B-0E25D9FC0703}"/>
    <cellStyle name="Oeiainiaue_Наслли, гўшт сут, Зоовет 2010й 1 апрель_Навоий1 туман_Ўтган йилга нисбатан" xfId="1692" xr:uid="{6326C794-954E-4278-A240-26C347ED74E3}"/>
    <cellStyle name="Ôèíàíñîâûé_Наслли, гўшт сут, Зоовет 2010й 1 апрель_Навоий1 туман_Ўтган йилга нисбатан" xfId="1693" xr:uid="{D2DBBB74-B9C4-4C30-BB43-50873994B0A4}"/>
    <cellStyle name="Oeiainiaue_Наслли, гўшт сут, Зоовет 2010й 1 апрель_СВОД БАРЧА олдинги" xfId="1694" xr:uid="{B37B677D-DD1F-414A-869A-2EB2851226AA}"/>
    <cellStyle name="Ôèíàíñîâûé_Наслли, гўшт сут, Зоовет 2010й 1 апрель_СВОД БАРЧА олдинги" xfId="1695" xr:uid="{7DD18144-A1E9-4088-A604-3A89BA1B78E0}"/>
    <cellStyle name="Oeiainiaue_Наслли, гўшт сут, Зоовет 2010й 1 апрель_Ўтган йилга нисбатан" xfId="1696" xr:uid="{FDA495EA-F6C3-42B8-BE2D-5C223ECEEAC6}"/>
    <cellStyle name="Ôèíàíñîâûé_Наслли, гўшт сут, Зоовет 2010й 1 апрель_Ўтган йилга нисбатан" xfId="1697" xr:uid="{59931F13-2F1C-4306-9558-0C98A36AE083}"/>
    <cellStyle name="Oeiainiaue_Наслли, гўшт сут, Зоовет 2010й 1 апрель_Хоразм туман" xfId="1698" xr:uid="{73B0E266-5259-49FD-BCFE-7E03F17F8568}"/>
    <cellStyle name="Ôèíàíñîâûé_Наслли, гўшт сут, Зоовет 2010й 1 апрель_Хоразм туман" xfId="1699" xr:uid="{70FA8C0D-2115-4FE1-814A-8CDBA7205C7A}"/>
    <cellStyle name="Oeiainiaue_Наслли, гўшт сут, Зоовет 2010й 1 апрель_Хоразм туман_01.11.12 утган йилга нисбатан 2" xfId="1700" xr:uid="{E5C66F5B-FF59-4DB6-9D79-E7374E03FCEA}"/>
    <cellStyle name="Ôèíàíñîâûé_Наслли, гўшт сут, Зоовет 2010й 1 апрель_Хоразм туман_01.11.12 утган йилга нисбатан 2" xfId="1701" xr:uid="{14C2754F-C9C1-4AE4-B554-C5474C2DEA05}"/>
    <cellStyle name="Oeiainiaue_Наслли, гўшт сут, Зоовет 2010й 1 апрель_Хоразм туман_Копия 1474 илова  01.01.2012 ўтган йилга нисбати" xfId="1702" xr:uid="{54AEB58F-74EF-4930-9D6E-8ACB195B1B11}"/>
    <cellStyle name="Ôèíàíñîâûé_Наслли, гўшт сут, Зоовет 2010й 1 апрель_Хоразм туман_Копия 1474 илова  01.01.2012 ўтган йилга нисбати" xfId="1703" xr:uid="{E48EA12E-02E7-4553-A51C-2BD9D00A19DA}"/>
    <cellStyle name="Oeiainiaue_Прог" xfId="1704" xr:uid="{7496DD8F-E0DF-4EE3-A552-5FDFC04C889C}"/>
    <cellStyle name="Ôèíàíñîâûé_Прог" xfId="1705" xr:uid="{BC036B4E-1B82-4C1E-9A8A-07DCEDE6E2C8}"/>
    <cellStyle name="Oeiainiaue_ПРОГНОЗ И 2008-2015 125 фоизлик ОКОНЧАТЕЛЬНЫЙ" xfId="1706" xr:uid="{5654F57F-4232-4DCB-890F-2F17F39A36D0}"/>
    <cellStyle name="Ôèíàíñîâûé_ПРОГНОЗ И 2008-2015 125 фоизлик ОКОНЧАТЕЛЬНЫЙ" xfId="1707" xr:uid="{EDC300C6-C641-4FB2-B4FA-FFA397B124FA}"/>
    <cellStyle name="Oeiainiaue_ПРОГНОЗ И 2008-2015 125 фоизлик ОКОНЧАТЕЛЬНЫЙ_Андижон туман" xfId="1708" xr:uid="{4FE852D8-12C0-4D13-9B30-77E27E47F4B9}"/>
    <cellStyle name="Ôèíàíñîâûé_ПРОГНОЗ И 2008-2015 125 фоизлик ОКОНЧАТЕЛЬНЫЙ_Андижон туман" xfId="1709" xr:uid="{930B02B6-D1CB-4D0D-A1E7-54D6CCDAA3FB}"/>
    <cellStyle name="Oeiainiaue_ПРОГНОЗ И 2008-2015 125 фоизлик ОКОНЧАТЕЛЬНЫЙ_Андижон туман_01.11.12 утган йилга нисбатан 2" xfId="1710" xr:uid="{EF858412-1E49-4FAF-B013-A0B8792910B7}"/>
    <cellStyle name="Ôèíàíñîâûé_ПРОГНОЗ И 2008-2015 125 фоизлик ОКОНЧАТЕЛЬНЫЙ_Андижон туман_01.11.12 утган йилга нисбатан 2" xfId="1711" xr:uid="{EBDFC50B-4133-46EB-90D8-A9B61EBC3B7C}"/>
    <cellStyle name="Oeiainiaue_ПРОГНОЗ И 2008-2015 125 фоизлик ОКОНЧАТЕЛЬНЫЙ_Андижон туман_Копия 1474 илова  01.01.2012 ўтган йилга нисбати" xfId="1712" xr:uid="{DD2DFA7F-7E99-4D84-84F1-F4BF6D69FB9A}"/>
    <cellStyle name="Ôèíàíñîâûé_ПРОГНОЗ И 2008-2015 125 фоизлик ОКОНЧАТЕЛЬНЫЙ_Андижон туман_Копия 1474 илова  01.01.2012 ўтган йилга нисбати" xfId="1713" xr:uid="{34A90F3F-E17F-4A0A-A452-18879846A048}"/>
    <cellStyle name="Oeiainiaue_ПРОГНОЗ И 2008-2015 125 фоизлик ОКОНЧАТЕЛЬНЫЙ_Бухоро" xfId="1714" xr:uid="{02562393-97D4-4C3F-B9CE-25617A652EA6}"/>
    <cellStyle name="Ôèíàíñîâûé_ПРОГНОЗ И 2008-2015 125 фоизлик ОКОНЧАТЕЛЬНЫЙ_Бухоро" xfId="1715" xr:uid="{03B0D222-6C8F-432D-9405-829ACCCDB2FF}"/>
    <cellStyle name="Oeiainiaue_ПРОГНОЗ И 2008-2015 125 фоизлик ОКОНЧАТЕЛЬНЫЙ_Бухоро_Копия 1474 илова  01.01.2012 ўтган йилга нисбати" xfId="1716" xr:uid="{667EB5E7-3EF1-4250-94DB-6484BD1566EC}"/>
    <cellStyle name="Ôèíàíñîâûé_ПРОГНОЗ И 2008-2015 125 фоизлик ОКОНЧАТЕЛЬНЫЙ_Бухоро_Копия 1474 илова  01.01.2012 ўтган йилга нисбати" xfId="1717" xr:uid="{871B5FCC-07B3-45A1-8A34-FA34E1E97397}"/>
    <cellStyle name="Oeiainiaue_ПРОГНОЗ И 2008-2015 125 фоизлик ОКОНЧАТЕЛЬНЫЙ_Бухоро_Ўтган йилга нисбатан" xfId="1718" xr:uid="{1F5B360B-5BCD-4CCF-9995-0D0889BDBB77}"/>
    <cellStyle name="Ôèíàíñîâûé_ПРОГНОЗ И 2008-2015 125 фоизлик ОКОНЧАТЕЛЬНЫЙ_Бухоро_Ўтган йилга нисбатан" xfId="1719" xr:uid="{8286F92C-0215-47B9-B648-B6814732F724}"/>
    <cellStyle name="Oeiainiaue_ПРОГНОЗ И 2008-2015 125 фоизлик ОКОНЧАТЕЛЬНЫЙ_Навоий1 туман" xfId="1720" xr:uid="{9402EC3A-F863-4EBD-9324-C80E998317FF}"/>
    <cellStyle name="Ôèíàíñîâûé_ПРОГНОЗ И 2008-2015 125 фоизлик ОКОНЧАТЕЛЬНЫЙ_Навоий1 туман" xfId="1721" xr:uid="{53373CCC-67FA-47DE-AAC9-5C04C094DC70}"/>
    <cellStyle name="Oeiainiaue_ПРОГНОЗ И 2008-2015 125 фоизлик ОКОНЧАТЕЛЬНЫЙ_Навоий1 туман_Копия 1474 илова  01.01.2012 ўтган йилга нисбати" xfId="1722" xr:uid="{84E1A43D-95F6-4A49-88CA-9A3940DE6BCC}"/>
    <cellStyle name="Ôèíàíñîâûé_ПРОГНОЗ И 2008-2015 125 фоизлик ОКОНЧАТЕЛЬНЫЙ_Навоий1 туман_Копия 1474 илова  01.01.2012 ўтган йилга нисбати" xfId="1723" xr:uid="{68D3AC96-8086-42BD-9E85-8F771A8167F6}"/>
    <cellStyle name="Oeiainiaue_ПРОГНОЗ И 2008-2015 125 фоизлик ОКОНЧАТЕЛЬНЫЙ_Навоий1 туман_Ўтган йилга нисбатан" xfId="1724" xr:uid="{360DC40D-0857-4D28-ACAE-72ACF5BEAAC6}"/>
    <cellStyle name="Ôèíàíñîâûé_ПРОГНОЗ И 2008-2015 125 фоизлик ОКОНЧАТЕЛЬНЫЙ_Навоий1 туман_Ўтган йилга нисбатан" xfId="1725" xr:uid="{143E497E-8A27-4E07-AE0C-96A9B2749C95}"/>
    <cellStyle name="Oeiainiaue_ПРОГНОЗ И 2008-2015 125 фоизлик ОКОНЧАТЕЛЬНЫЙ_Хоразм туман" xfId="1726" xr:uid="{C85D6CF1-6139-4510-A829-7D2F148A79BD}"/>
    <cellStyle name="Ôèíàíñîâûé_ПРОГНОЗ И 2008-2015 125 фоизлик ОКОНЧАТЕЛЬНЫЙ_Хоразм туман" xfId="1727" xr:uid="{217FEBA4-4383-4C12-AC9E-4D91554D02DE}"/>
    <cellStyle name="Oeiainiaue_ПРОГНОЗ И 2008-2015 125 фоизлик ОКОНЧАТЕЛЬНЫЙ_Хоразм туман_01.11.12 утган йилга нисбатан 2" xfId="1728" xr:uid="{FA58D9A7-7D87-4D4E-B9BC-7AB8EEE4F3C7}"/>
    <cellStyle name="Ôèíàíñîâûé_ПРОГНОЗ И 2008-2015 125 фоизлик ОКОНЧАТЕЛЬНЫЙ_Хоразм туман_01.11.12 утган йилга нисбатан 2" xfId="1729" xr:uid="{362CD3E7-FB01-420C-96C5-492C10A7F59D}"/>
    <cellStyle name="Oeiainiaue_ПРОГНОЗ И 2008-2015 125 фоизлик ОКОНЧАТЕЛЬНЫЙ_Хоразм туман_Копия 1474 илова  01.01.2012 ўтган йилга нисбати" xfId="1730" xr:uid="{E97B1A7F-B54E-42CD-92B5-FC35D11AD601}"/>
    <cellStyle name="Ôèíàíñîâûé_ПРОГНОЗ И 2008-2015 125 фоизлик ОКОНЧАТЕЛЬНЫЙ_Хоразм туман_Копия 1474 илова  01.01.2012 ўтган йилга нисбати" xfId="1731" xr:uid="{EA00CA9A-B2FF-421C-B164-0764A81464DB}"/>
    <cellStyle name="Oeiainiaue_Рес-га" xfId="1732" xr:uid="{C67B8B95-AFD7-4F71-90D5-9760F65D5B59}"/>
    <cellStyle name="Ôèíàíñîâûé_Рес-га" xfId="1733" xr:uid="{52829A27-034E-4DB0-9418-93B40B477CDF}"/>
    <cellStyle name="Oeiainiaue_Рес-га_Копия 1474 илова  01.01.2012 ўтган йилга нисбати" xfId="1734" xr:uid="{520E0260-AFD9-4647-A927-C1410A569DAB}"/>
    <cellStyle name="Ôèíàíñîâûé_Рес-га_Копия 1474 илова  01.01.2012 ўтган йилга нисбати" xfId="1735" xr:uid="{5E229666-6982-431A-9551-33B5089D7F8A}"/>
    <cellStyle name="Oeiainiaue_Рес-га_Ўтган йилга нисбатан" xfId="1736" xr:uid="{A59AB79D-9EF9-4DF6-A7D8-586D39449F54}"/>
    <cellStyle name="Ôèíàíñîâûé_Рес-га_Ўтган йилга нисбатан" xfId="1737" xr:uid="{881F34F2-CE7B-4DC1-AA2C-C73700183642}"/>
    <cellStyle name="Oeiainiaue_СВОД БАРЧА олдинги" xfId="1738" xr:uid="{0B4EEA5D-E065-44EA-9ABD-ACBE639D8746}"/>
    <cellStyle name="Ôèíàíñîâûé_СВОД БАРЧА олдинги" xfId="1739" xr:uid="{6AF1859E-0190-424A-95E5-14164A939D7D}"/>
    <cellStyle name="Oeiainiaue_Тасдик-Бош вазир охирги" xfId="1740" xr:uid="{FF297CA2-38F9-424B-A3FB-6A5DD12D8034}"/>
    <cellStyle name="Ôèíàíñîâûé_Тасдик-Бош вазир охирги" xfId="1741" xr:uid="{1746551B-FC2C-4D61-A72C-8C1BA31F46B4}"/>
    <cellStyle name="Oeiainiaue_Тасдик-Бош вазир охирги_Копия 1474 илова  01.01.2012 ўтган йилга нисбати" xfId="1742" xr:uid="{6B9C9355-0559-40EA-A7C0-9C724A07BF9A}"/>
    <cellStyle name="Ôèíàíñîâûé_Тасдик-Бош вазир охирги_Копия 1474 илова  01.01.2012 ўтган йилга нисбати" xfId="1743" xr:uid="{BAB85A09-16CF-453E-ABBE-E81842577DF5}"/>
    <cellStyle name="Oeiainiaue_Тасдик-Бош вазир охирги_Ўтган йилга нисбатан" xfId="1744" xr:uid="{6AFA6CBF-1608-4924-A111-5C8A1910B629}"/>
    <cellStyle name="Ôèíàíñîâûé_Тасдик-Бош вазир охирги_Ўтган йилга нисбатан" xfId="1745" xr:uid="{215AD442-4390-4C19-9090-8798E9FC6C86}"/>
    <cellStyle name="Oeiainiaue_Ўтган йилга нисбатан" xfId="1746" xr:uid="{47BC899C-3E89-4E4C-A9CD-F08FEAF9B1F4}"/>
    <cellStyle name="Ôèíàíñîâûé_Ўтган йилга нисбатан" xfId="1747" xr:uid="{E7C45824-3ED8-465E-B6D0-5D2461CCE9BB}"/>
    <cellStyle name="Oeiainiaue_форма 01.01.2016" xfId="1748" xr:uid="{EFE45E7F-B2F2-4341-AA3A-8C735CCFF190}"/>
    <cellStyle name="Ôèíàíñîâûé_форма 01.01.2016" xfId="1749" xr:uid="{294A417D-522F-4E4C-B4E9-E47A8E8126B9}"/>
    <cellStyle name="Output 2" xfId="348" xr:uid="{66566915-A351-471F-B69A-9DAAF2BDA795}"/>
    <cellStyle name="Output 3" xfId="236" xr:uid="{E608BF66-B67C-482A-BC8D-3F7A0CB4A67C}"/>
    <cellStyle name="Percent [2]" xfId="237" xr:uid="{386E1B3E-F20A-4035-A957-9EE8CC5D202A}"/>
    <cellStyle name="Percent 2" xfId="1913" xr:uid="{AE9FE8E3-5E88-41F4-8A94-8C3328990568}"/>
    <cellStyle name="Percent 3" xfId="2051" xr:uid="{FBB75981-6392-45D8-B438-73B00E4AF310}"/>
    <cellStyle name="Percent 4" xfId="2068" xr:uid="{B9B3AA01-0EBF-4F07-A884-6A2C622EA6E3}"/>
    <cellStyle name="Percent 5" xfId="2061" xr:uid="{110DE212-DD13-40DF-B90B-90A45A008590}"/>
    <cellStyle name="Percent 6" xfId="3" xr:uid="{C364DBC8-09D6-4487-91CF-C9A8C807538C}"/>
    <cellStyle name="Percent 7" xfId="2074" xr:uid="{8C91ED7C-B6F3-4256-ADF4-ADEF472F5446}"/>
    <cellStyle name="percentage difference" xfId="349" xr:uid="{BAB046AB-D94C-4ECD-98DA-B12557D9F7DF}"/>
    <cellStyle name="percentage difference one decimal" xfId="79" xr:uid="{BAA8EAF7-E835-4753-B8DE-0372C525B3D9}"/>
    <cellStyle name="percentage difference zero decimal" xfId="80" xr:uid="{083D57AF-98F9-4798-9B66-BB35EB43592B}"/>
    <cellStyle name="s]_x000d__x000a_;load=rrtsklst.exe_x000d__x000a_Beep=yes_x000d__x000a_NullPort=None_x000d__x000a_BorderWidth=3_x000d__x000a_CursorBlinkRate=530_x000d__x000a_DoubleClickSpeed=452_x000d__x000a_Programs=com" xfId="238" xr:uid="{E2F3A8FF-2CEC-4284-A8A8-5EFCEEEFA1D2}"/>
    <cellStyle name="s]_x000d__x000a_load=_x000d__x000a_run=_x000d__x000a_NullPort=None_x000d__x000a_device=Epson FX-1170,EPSON9,LPT1:_x000d__x000a__x000d__x000a_[Desktop]_x000d__x000a_Wallpaper=C:\WIN95\SKY.BMP_x000d__x000a_TileWallpap" xfId="239" xr:uid="{4FF89225-0C84-407B-B614-B1B5DA8B016B}"/>
    <cellStyle name="S0" xfId="240" xr:uid="{DEA1EAD2-3A0D-48DC-85D4-04CE1A9C543D}"/>
    <cellStyle name="S1" xfId="241" xr:uid="{60F42E56-709A-4432-B0AF-716F96014959}"/>
    <cellStyle name="S2" xfId="242" xr:uid="{93005D5F-A144-4C7E-84A9-64FA23114147}"/>
    <cellStyle name="S3" xfId="243" xr:uid="{801F168B-CA25-4BBE-B5DD-E85C5D75AC1C}"/>
    <cellStyle name="S4" xfId="244" xr:uid="{AA0E7B39-F80A-4794-811E-E7DF156DD2A4}"/>
    <cellStyle name="S5" xfId="245" xr:uid="{49068625-7D27-4A55-9ECC-1F15E1063541}"/>
    <cellStyle name="S6" xfId="246" xr:uid="{AC22DB64-4CBF-4C4E-A1A8-5AD5449D9EC8}"/>
    <cellStyle name="S7" xfId="247" xr:uid="{A7B0AF01-A96A-45AC-8B47-4FF73D641399}"/>
    <cellStyle name="Sheet Title" xfId="248" xr:uid="{6502056B-E1F0-40E0-8E00-E9D44BD7D7A1}"/>
    <cellStyle name="Standard_COST INPUT SHEET" xfId="249" xr:uid="{EC45F948-CF91-4945-AA90-9E23ABE8781C}"/>
    <cellStyle name="Title 2" xfId="250" xr:uid="{56E3F754-4498-4C41-B2F5-52CF5CF3726D}"/>
    <cellStyle name="Total 2" xfId="251" xr:uid="{9CFDDB78-003A-4C0C-BBC5-8D6CD066E79D}"/>
    <cellStyle name="Warning Text 2" xfId="350" xr:uid="{EA9001BB-93A9-4BFB-B256-09A3382C0C55}"/>
    <cellStyle name="Warning Text 3" xfId="252" xr:uid="{55028D9C-595D-4C6C-A8DC-6F166DF758E1}"/>
    <cellStyle name="Wдhrung [0]_Software Project Status" xfId="253" xr:uid="{4237DEE4-AFBC-4127-B973-63E55B793237}"/>
    <cellStyle name="Wдhrung_Software Project Status" xfId="254" xr:uid="{FAF98D5F-BD3D-42E7-8559-A2C97C29367A}"/>
    <cellStyle name="Акцент1 2" xfId="1750" xr:uid="{DC218EB9-182F-40AC-855D-F3B622AE3987}"/>
    <cellStyle name="Акцент1 3" xfId="1751" xr:uid="{E9B625C7-3C1F-4D1C-81F8-227EE14E89BB}"/>
    <cellStyle name="Акцент2 2" xfId="1752" xr:uid="{6928F1FD-11E8-4584-9477-6249209EA0A9}"/>
    <cellStyle name="Акцент2 3" xfId="1753" xr:uid="{1C6BEFA3-9746-431C-A809-F0B1FF9CA218}"/>
    <cellStyle name="Акцент3 2" xfId="1754" xr:uid="{B6DEEDBB-C58B-4061-A3BD-CB2F3A39901E}"/>
    <cellStyle name="Акцент3 3" xfId="1755" xr:uid="{04B7E5FA-1919-4A46-B3EF-5D6333A8B218}"/>
    <cellStyle name="Акцент4 2" xfId="1756" xr:uid="{1A51B5D2-5C42-41F0-B2AC-9697641B4603}"/>
    <cellStyle name="Акцент4 3" xfId="1757" xr:uid="{124345E1-1992-473E-86B1-0FB4E2A75383}"/>
    <cellStyle name="Акцент5 2" xfId="1758" xr:uid="{6F826062-F56D-4794-BBA8-3ABAF539E664}"/>
    <cellStyle name="Акцент5 3" xfId="1759" xr:uid="{1B043288-FD5F-4625-84AD-E04313EE8E17}"/>
    <cellStyle name="Акцент6 2" xfId="1760" xr:uid="{151E4DA2-8820-448E-88FD-31FBA28BB778}"/>
    <cellStyle name="Акцент6 3" xfId="1761" xr:uid="{4A38556F-7322-4178-BB3D-227E00A69425}"/>
    <cellStyle name="Ввод  2" xfId="1762" xr:uid="{663BE4EC-5C6C-4322-8C37-D68B629E9764}"/>
    <cellStyle name="Ввод  3" xfId="1763" xr:uid="{29893492-637B-4F10-8226-11E7BB63DA68}"/>
    <cellStyle name="Вывод 2" xfId="1764" xr:uid="{2FA5B6B1-B270-4801-8334-BFF1459471C5}"/>
    <cellStyle name="Вывод 3" xfId="1765" xr:uid="{6EB9C2FC-8DE5-4893-9F7F-E2850766C97A}"/>
    <cellStyle name="Вычисление 2" xfId="1766" xr:uid="{64F483E6-31E0-4996-A037-B84C49C11827}"/>
    <cellStyle name="Вычисление 3" xfId="1767" xr:uid="{06354878-1B68-4EE2-B786-48DE6CE2A65E}"/>
    <cellStyle name="Денежный 2" xfId="255" xr:uid="{5A4209B3-FB3F-459B-BC52-BFF395BB5CAD}"/>
    <cellStyle name="Денежный 3" xfId="1768" xr:uid="{545F1609-26FE-4CE2-B940-4F0A3B15E9D4}"/>
    <cellStyle name="Денежный 4" xfId="1769" xr:uid="{F1CC2A6E-25DF-4645-96C2-F22CE533BB5B}"/>
    <cellStyle name="ельводхоз" xfId="256" xr:uid="{9FC739A6-EB5E-4E1D-85E6-FD82B01A4ADE}"/>
    <cellStyle name="Заголовок 1 2" xfId="1770" xr:uid="{A8C4E369-E5F6-4679-A27B-9F75E5044243}"/>
    <cellStyle name="Заголовок 1 3" xfId="1771" xr:uid="{042D6A03-DD74-417F-8806-F612DC7B564A}"/>
    <cellStyle name="Заголовок 2 2" xfId="1772" xr:uid="{D3A99DEE-21E7-4EDF-8009-6451FEEDFDDA}"/>
    <cellStyle name="Заголовок 2 3" xfId="1773" xr:uid="{1F1E4C16-97F2-4181-8343-2D332B775376}"/>
    <cellStyle name="Заголовок 3 2" xfId="1774" xr:uid="{2279EF6E-1531-4D1A-8D4C-F9C62014C657}"/>
    <cellStyle name="Заголовок 3 3" xfId="1775" xr:uid="{2AAB978D-4192-4CEB-B82C-1B10D91327A3}"/>
    <cellStyle name="Заголовок 4 2" xfId="1776" xr:uid="{A9DF0135-9A8E-42EF-BF0A-92A2EB1FF677}"/>
    <cellStyle name="Заголовок 4 3" xfId="1777" xr:uid="{0ED1DB12-5DE6-41A7-B3D5-197DBC1981E5}"/>
    <cellStyle name="Итог 2" xfId="1778" xr:uid="{0E139502-51BE-494C-A481-CB0C6F951965}"/>
    <cellStyle name="Итог 3" xfId="1779" xr:uid="{09CEF99C-271B-4502-BE46-E70A11EB4084}"/>
    <cellStyle name="Контрольная ячейка 2" xfId="1780" xr:uid="{835C876F-DA12-4F64-B523-857E35A7BD56}"/>
    <cellStyle name="Контрольная ячейка 3" xfId="1781" xr:uid="{F89CAAEF-AA2A-4D6D-9515-81278B75DDB5}"/>
    <cellStyle name="Нейтральный 2" xfId="1782" xr:uid="{2D9CD5B1-24D7-4FD3-891F-15F5E4BF7581}"/>
    <cellStyle name="Нейтральный 3" xfId="1783" xr:uid="{52734220-CE29-4FF1-92FB-1482BA0FB9C6}"/>
    <cellStyle name="Обычный 10" xfId="302" xr:uid="{D592CBFC-2934-4AFE-847A-820DB7E03BD1}"/>
    <cellStyle name="Обычный 10 2" xfId="351" xr:uid="{725599A0-01CA-4A64-9E45-273309BC34D6}"/>
    <cellStyle name="Обычный 10 2 2" xfId="1940" xr:uid="{79B8391C-0B4D-426F-A872-403F4F0BB0D9}"/>
    <cellStyle name="Обычный 10 3" xfId="1934" xr:uid="{F717690A-2107-4FBE-B6E8-612E6BC6656D}"/>
    <cellStyle name="Обычный 107" xfId="1784" xr:uid="{6E35CD9D-8F16-41FC-AB21-9F6F2DF506D0}"/>
    <cellStyle name="Обычный 108" xfId="1785" xr:uid="{A6D49E84-8C64-41B9-8F59-4DBEF4ECCADC}"/>
    <cellStyle name="Обычный 109" xfId="1786" xr:uid="{480DC0AF-AB5F-4A83-8470-90402921AFDF}"/>
    <cellStyle name="Обычный 11" xfId="352" xr:uid="{87CE6F00-E223-4438-B56D-37B7FFB77373}"/>
    <cellStyle name="Обычный 11 2" xfId="1941" xr:uid="{5C7F23FA-A806-4C03-A08C-A2F962D61100}"/>
    <cellStyle name="Обычный 110" xfId="1787" xr:uid="{F09CB6F5-72BF-4099-B092-0DA2A7D94C31}"/>
    <cellStyle name="Обычный 12" xfId="353" xr:uid="{2BAE3D82-84D0-4D42-98F8-757E266D7AE6}"/>
    <cellStyle name="Обычный 13" xfId="313" xr:uid="{3C50ADFF-9F85-4B31-BEF2-DDAC382097D9}"/>
    <cellStyle name="Обычный 14" xfId="1788" xr:uid="{0253CA6A-D8EA-4E00-BE2C-2FE7802E8FB9}"/>
    <cellStyle name="Обычный 15" xfId="305" xr:uid="{74BBA0A8-5DB9-46BE-902A-E2982BFB55F3}"/>
    <cellStyle name="Обычный 15 2" xfId="1937" xr:uid="{C6EDC1FB-8C2A-4029-A8EE-7F5FF77AB93E}"/>
    <cellStyle name="Обычный 16" xfId="1868" xr:uid="{D171C177-FDBE-444B-A88F-B8CCA3CC05E5}"/>
    <cellStyle name="Обычный 16 2" xfId="2023" xr:uid="{66104DFE-2272-404B-ADFD-509D331A21BD}"/>
    <cellStyle name="Обычный 17" xfId="1873" xr:uid="{1680316C-E64E-4337-994B-F4CC2DD93A84}"/>
    <cellStyle name="Обычный 17 2" xfId="2028" xr:uid="{F66D3EED-26B0-45E8-95EC-18ABC5EDF585}"/>
    <cellStyle name="Обычный 18" xfId="1875" xr:uid="{B1B04CED-DCD5-457B-A7C8-628BFFBE492B}"/>
    <cellStyle name="Обычный 18 2" xfId="2030" xr:uid="{1281A176-76A9-4650-9FFC-A8F87D31174A}"/>
    <cellStyle name="Обычный 19" xfId="1903" xr:uid="{857176BE-2715-4E8B-B38E-67E07951B915}"/>
    <cellStyle name="Обычный 19 2" xfId="2031" xr:uid="{1D039ABA-8205-485E-85C9-AA7EEF6AA36E}"/>
    <cellStyle name="Обычный 2" xfId="81" xr:uid="{888675E6-50C4-4DBF-A9E5-69847CA2C3EF}"/>
    <cellStyle name="Обычный 2 10" xfId="354" xr:uid="{38372B26-A52C-4499-97DE-97658C9876BE}"/>
    <cellStyle name="Обычный 2 11" xfId="355" xr:uid="{4E5049C6-6552-4E55-908F-C1A0F027F11F}"/>
    <cellStyle name="Обычный 2 11 2" xfId="1942" xr:uid="{B9251EB3-F3D5-424E-9542-89C0B1DCDEBE}"/>
    <cellStyle name="Обычный 2 12" xfId="356" xr:uid="{9FD23C5B-4A9F-470C-B763-20FB6C5D2BCF}"/>
    <cellStyle name="Обычный 2 12 2" xfId="1943" xr:uid="{0A0E7AA1-D8CF-44CB-92DF-C1CC4A95A17F}"/>
    <cellStyle name="Обычный 2 13" xfId="1789" xr:uid="{B7DBB125-6724-49E8-8851-D1326DCB0999}"/>
    <cellStyle name="Обычный 2 14" xfId="1810" xr:uid="{9EF61AC4-F1D2-48E9-90E6-FA3700398815}"/>
    <cellStyle name="Обычный 2 14 2" xfId="1813" xr:uid="{837CD29C-6BD6-46DE-A103-ED08D5974535}"/>
    <cellStyle name="Обычный 2 15" xfId="306" xr:uid="{11CD0572-A6B5-4995-8149-3FCCEF729FDA}"/>
    <cellStyle name="Обычный 2 2" xfId="257" xr:uid="{2CB2C9C5-04DE-42D2-8907-E675D5254AAB}"/>
    <cellStyle name="Обычный 2 2 10" xfId="357" xr:uid="{208C8C97-F738-4F66-8A54-C1C071D545C3}"/>
    <cellStyle name="Обычный 2 2 11" xfId="358" xr:uid="{AD15FB57-7A49-4818-A909-EAC240E26A88}"/>
    <cellStyle name="Обычный 2 2 12" xfId="359" xr:uid="{B4A365FE-772D-41FE-82A3-D2EDF6F2F4C2}"/>
    <cellStyle name="Обычный 2 2 13" xfId="276" xr:uid="{54763399-D34D-4E96-9AB2-3B9FBA3F37A5}"/>
    <cellStyle name="Обычный 2 2 14" xfId="309" xr:uid="{A1074774-F0CE-4C3E-AA75-B8D5958E2078}"/>
    <cellStyle name="Обычный 2 2 2" xfId="360" xr:uid="{3A284ADC-1B6E-45A4-AD31-650EEA422D95}"/>
    <cellStyle name="Обычный 2 2 2 2" xfId="361" xr:uid="{B702064E-710D-400C-AC89-6095D45835E6}"/>
    <cellStyle name="Обычный 2 2 2 2 2" xfId="362" xr:uid="{8A046247-FB32-4C33-9AFD-3D17F5DD7C49}"/>
    <cellStyle name="Обычный 2 2 2 2 2 2" xfId="363" xr:uid="{1D78369F-3879-4FAF-9964-3D26AFDC6224}"/>
    <cellStyle name="Обычный 2 2 2 2 2 3" xfId="364" xr:uid="{BB83D564-BFDA-4DFE-8D2D-C1908B2B203F}"/>
    <cellStyle name="Обычный 2 2 2 2 2 4" xfId="365" xr:uid="{813E692A-2DA7-4490-80B9-D6992AF807BD}"/>
    <cellStyle name="Обычный 2 2 2 2 3" xfId="366" xr:uid="{D422BBBA-FDC6-44FC-BD4A-86ADCDDD1751}"/>
    <cellStyle name="Обычный 2 2 2 2 4" xfId="367" xr:uid="{85259925-44C7-4D26-8196-076FDCA9E067}"/>
    <cellStyle name="Обычный 2 2 2 2 5" xfId="368" xr:uid="{5F0F2691-EABC-47CA-BE25-94FB3DB2A8F8}"/>
    <cellStyle name="Обычный 2 2 2 2 6" xfId="369" xr:uid="{20260D7C-838C-480C-80AB-B9AEBDAA80AC}"/>
    <cellStyle name="Обычный 2 2 2 2 7" xfId="370" xr:uid="{7F676DA9-AC86-4010-B0F5-260B43A5FA6B}"/>
    <cellStyle name="Обычный 2 2 2 3" xfId="371" xr:uid="{4788C05E-425A-409A-8A90-56344138417C}"/>
    <cellStyle name="Обычный 2 2 2 4" xfId="372" xr:uid="{7EF437DA-B46F-4CB7-98A1-D408F082B018}"/>
    <cellStyle name="Обычный 2 2 2 5" xfId="373" xr:uid="{C72AF717-46EA-4714-9A47-15E905879E7F}"/>
    <cellStyle name="Обычный 2 2 2 5 2" xfId="374" xr:uid="{E19F2D4E-DE0D-42A0-B65B-52E73936AAC3}"/>
    <cellStyle name="Обычный 2 2 2 5 3" xfId="375" xr:uid="{D8972B8C-0392-4E78-954B-1C8F1B21CBFB}"/>
    <cellStyle name="Обычный 2 2 2 5 4" xfId="376" xr:uid="{B2624571-B035-497F-B2CE-FF5F03C6B4C2}"/>
    <cellStyle name="Обычный 2 2 2 6" xfId="377" xr:uid="{B32E50BA-D7E7-4261-AD13-12819260FA46}"/>
    <cellStyle name="Обычный 2 2 2 7" xfId="378" xr:uid="{19621ABD-0240-42A4-BDAD-E3D9631E4B4F}"/>
    <cellStyle name="Обычный 2 2 2 8" xfId="379" xr:uid="{B25BCC6F-91D0-422A-8D73-1D75F8936088}"/>
    <cellStyle name="Обычный 2 2 2 9" xfId="380" xr:uid="{1826BB75-ACE9-4E5B-9167-F43F6C360EBD}"/>
    <cellStyle name="Обычный 2 2 3" xfId="381" xr:uid="{F1E46E5F-4A4D-499B-9DEF-9A08F8A806DB}"/>
    <cellStyle name="Обычный 2 2 4" xfId="382" xr:uid="{45F5018D-619B-4DA3-BE4C-7AACA938BDAF}"/>
    <cellStyle name="Обычный 2 2 5" xfId="383" xr:uid="{A1BCEA83-2B6D-4BEF-B763-1AEEB65596F7}"/>
    <cellStyle name="Обычный 2 2 6" xfId="384" xr:uid="{0B3826EE-D88F-45B9-86BB-ECFD4D0F8FD7}"/>
    <cellStyle name="Обычный 2 2 7" xfId="385" xr:uid="{F2640A7D-A766-4353-8C8E-B5BD099B036C}"/>
    <cellStyle name="Обычный 2 2 8" xfId="386" xr:uid="{135A6831-3CAD-4BB4-B873-4BDDF16B5D30}"/>
    <cellStyle name="Обычный 2 2 8 2" xfId="387" xr:uid="{5F236D83-41B1-4A6E-8721-9DF4714A9F4B}"/>
    <cellStyle name="Обычный 2 2 8 3" xfId="388" xr:uid="{4A06CB85-C760-4AFA-9AD2-1241E4BBF729}"/>
    <cellStyle name="Обычный 2 2 8 4" xfId="389" xr:uid="{152E3BC4-D3B7-405C-915F-24B927719B8A}"/>
    <cellStyle name="Обычный 2 2 9" xfId="390" xr:uid="{19D7C1A7-B71A-42A9-9C6E-B88DF1D509D8}"/>
    <cellStyle name="Обычный 2 3" xfId="288" xr:uid="{6C029177-4308-494B-85D2-1B7871F53305}"/>
    <cellStyle name="Обычный 2 3 2" xfId="1790" xr:uid="{E4111E3B-52C4-4334-AA73-F3EB09977A4E}"/>
    <cellStyle name="Обычный 2 3 3" xfId="391" xr:uid="{FE153C55-94EC-463A-AF06-7622E9AC8B3E}"/>
    <cellStyle name="Обычный 2 3_01.11.12 утган йилга нисбатан 2" xfId="1791" xr:uid="{EE1E256D-AAEE-4D6C-9594-E41CBDB26C39}"/>
    <cellStyle name="Обычный 2 37" xfId="1818" xr:uid="{3F4F59EC-8FE4-40C4-8C89-923FAC3D3D95}"/>
    <cellStyle name="Обычный 2 4" xfId="310" xr:uid="{BCD48C49-37E3-45F7-BF69-CF14AFEC9BC9}"/>
    <cellStyle name="Обычный 2 5" xfId="392" xr:uid="{5358BDC7-18D6-4587-A959-AFFFEE0E46C2}"/>
    <cellStyle name="Обычный 2 6" xfId="393" xr:uid="{3837F92D-EF7B-4A0C-ABBA-48B6750351BA}"/>
    <cellStyle name="Обычный 2 7" xfId="394" xr:uid="{58BEEC9F-FF2B-40EA-8A72-4F2501210CC7}"/>
    <cellStyle name="Обычный 2 8" xfId="395" xr:uid="{468D21BC-7F53-4DB5-911D-5B4EB1BCEAB4}"/>
    <cellStyle name="Обычный 2 8 2" xfId="396" xr:uid="{1AAE9259-3E3D-4BA3-A21D-7BC55BF075E2}"/>
    <cellStyle name="Обычный 2 8 3" xfId="397" xr:uid="{F5E92AC7-7012-4F8F-8A54-7E2B3EB5EA48}"/>
    <cellStyle name="Обычный 2 8 4" xfId="398" xr:uid="{FE045E2A-6C27-4038-96D3-26DDFB41D1D8}"/>
    <cellStyle name="Обычный 2 8 5" xfId="1944" xr:uid="{6DB3AEE8-84F7-4C62-A2CB-EB0314DEC900}"/>
    <cellStyle name="Обычный 2 8_КРСВОД" xfId="1821" xr:uid="{0E41A9D8-37B5-434C-B873-A5A8B23B032E}"/>
    <cellStyle name="Обычный 2 9" xfId="399" xr:uid="{E6410CB2-015B-42D9-9909-E26C6CE07882}"/>
    <cellStyle name="Обычный 2_01.09.07 портфел" xfId="1792" xr:uid="{EEFDC748-2EE9-463C-B60E-FB7886C46155}"/>
    <cellStyle name="Обычный 20" xfId="1911" xr:uid="{F62B82A5-11E2-4EBE-AE8A-359BBCD6B594}"/>
    <cellStyle name="Обычный 20 2" xfId="2032" xr:uid="{D50157CB-94CC-4F02-9D32-9445712BF2C5}"/>
    <cellStyle name="Обычный 21" xfId="1914" xr:uid="{7C8AB16A-3937-45B7-A84F-0A0B769FA88D}"/>
    <cellStyle name="Обычный 22" xfId="2019" xr:uid="{E7044BF4-1D8D-4073-8DB3-DAE94517D75E}"/>
    <cellStyle name="Обычный 23" xfId="2035" xr:uid="{67F98B3A-4EFA-4656-805A-7C8150FE56B4}"/>
    <cellStyle name="Обычный 3" xfId="258" xr:uid="{BA172F97-ACA3-4DE1-A0D2-6847FF8821C0}"/>
    <cellStyle name="Обычный 3 10" xfId="400" xr:uid="{957CC548-F9D0-4653-A7BA-0D8A8ED7F89C}"/>
    <cellStyle name="Обычный 3 10 2" xfId="1945" xr:uid="{520C58C4-63EE-4B2F-948D-5C6F0FB8A426}"/>
    <cellStyle name="Обычный 3 11" xfId="311" xr:uid="{5F417065-0105-4ADB-94CC-1ABE704371D7}"/>
    <cellStyle name="Обычный 3 2" xfId="401" xr:uid="{B6AC2F62-8684-487A-9474-FD49C4353ADA}"/>
    <cellStyle name="Обычный 3 2 2" xfId="1946" xr:uid="{3FD8E962-7FA6-4942-9DF3-B7A8CE531F1C}"/>
    <cellStyle name="Обычный 3 3" xfId="402" xr:uid="{A2C8B67E-7F96-473B-8E1E-7170AF98937E}"/>
    <cellStyle name="Обычный 3 3 2" xfId="1947" xr:uid="{FFEAFF85-4D7D-4000-9CFF-981EA93C0607}"/>
    <cellStyle name="Обычный 3 4" xfId="403" xr:uid="{E82D0539-4974-4B34-937D-F9789A5D0D11}"/>
    <cellStyle name="Обычный 3 4 2" xfId="1948" xr:uid="{443E79AE-E237-473C-BF83-1808968E10A0}"/>
    <cellStyle name="Обычный 3 5" xfId="404" xr:uid="{47D91A90-5D0D-4FE9-981E-A52C1E4D32DC}"/>
    <cellStyle name="Обычный 3 5 2" xfId="1949" xr:uid="{9F1DB558-8AE3-46BC-89ED-529C2B909A81}"/>
    <cellStyle name="Обычный 3 6" xfId="405" xr:uid="{93DA612D-999C-490A-ABCA-88249C0CA687}"/>
    <cellStyle name="Обычный 3 6 2" xfId="1950" xr:uid="{AEF05666-3515-4E00-A127-F502680DD203}"/>
    <cellStyle name="Обычный 3 7" xfId="406" xr:uid="{E8C59AEB-243B-4035-8385-76A135163BEE}"/>
    <cellStyle name="Обычный 3 7 2" xfId="1951" xr:uid="{59CDD88E-1FF0-452A-A31F-168E6A3CBF78}"/>
    <cellStyle name="Обычный 3 8" xfId="407" xr:uid="{44BD7F1E-5498-41F7-887F-CC20B8A99743}"/>
    <cellStyle name="Обычный 3 8 2" xfId="1952" xr:uid="{90662834-35A4-4CC3-A0B4-6F5B8F47CA13}"/>
    <cellStyle name="Обычный 3 9" xfId="408" xr:uid="{9831CBC9-7FD8-400D-9F69-2655F0F1FDB0}"/>
    <cellStyle name="Обычный 3 9 2" xfId="1953" xr:uid="{024C8ADA-643D-4619-A99A-6055FDE12AE8}"/>
    <cellStyle name="Обычный 3_~4749811" xfId="1793" xr:uid="{899A4F11-E220-433A-AA83-B320FC7457EA}"/>
    <cellStyle name="Обычный 4" xfId="259" xr:uid="{48132AD3-87E8-4EF7-B438-4B2C58268AF6}"/>
    <cellStyle name="Обычный 4 2" xfId="279" xr:uid="{503C0F3C-EE6D-416A-8B02-3EBC776E874D}"/>
    <cellStyle name="Обычный 4 2 2" xfId="410" xr:uid="{B982D63A-605B-42AE-B70F-1F1362A2E98F}"/>
    <cellStyle name="Обычный 4 2 2 2" xfId="1955" xr:uid="{D31C0008-F49B-4592-B23E-334C10C16A01}"/>
    <cellStyle name="Обычный 4 3" xfId="411" xr:uid="{8A9B96C4-C7CE-4A30-B4ED-8C6675D2605C}"/>
    <cellStyle name="Обычный 4 3 2" xfId="1956" xr:uid="{1BD52147-CFAF-4B27-BED6-C9F8F78D2510}"/>
    <cellStyle name="Обычный 4 4" xfId="412" xr:uid="{965DFCF9-16C3-4966-912A-9367EA490943}"/>
    <cellStyle name="Обычный 4 4 2" xfId="1957" xr:uid="{3AED994A-2C52-4157-8D9C-097A5AEC8129}"/>
    <cellStyle name="Обычный 4 5" xfId="413" xr:uid="{97CAF53B-34D0-4CE2-BCF5-B0FB2B7AA82B}"/>
    <cellStyle name="Обычный 4 5 2" xfId="1958" xr:uid="{4E6138BB-2E3F-4266-BA3E-A8011A0149E2}"/>
    <cellStyle name="Обычный 4 6" xfId="409" xr:uid="{B3288150-7D25-4A6D-9179-9448CD70DDD1}"/>
    <cellStyle name="Обычный 4 6 2" xfId="1954" xr:uid="{329BD691-DEB6-4260-8430-4A8C587C2AF2}"/>
    <cellStyle name="Обычный 4 7" xfId="1898" xr:uid="{3538B2B9-6B0D-49DB-86D2-6AF4AD3B9D80}"/>
    <cellStyle name="Обычный 4_КРСВОД" xfId="1822" xr:uid="{B90738C4-EF09-4AB5-B2F1-AE8BC2F86079}"/>
    <cellStyle name="Обычный 5" xfId="260" xr:uid="{55444E10-B227-46EB-8485-A7007CD2FAE6}"/>
    <cellStyle name="Обычный 5 2" xfId="415" xr:uid="{7FEC36F1-E4F6-43DA-AAD6-85D8BF383E2F}"/>
    <cellStyle name="Обычный 5 2 2" xfId="1960" xr:uid="{DC38C5EC-B4C0-43C0-AEAA-A4787B4D5924}"/>
    <cellStyle name="Обычный 5 3" xfId="416" xr:uid="{4BE291CB-A2BC-4F35-AF37-BD767C84BE6A}"/>
    <cellStyle name="Обычный 5 3 2" xfId="1961" xr:uid="{FA68D2DD-C83B-4506-9083-DBD0F7B5C9C0}"/>
    <cellStyle name="Обычный 5 4" xfId="417" xr:uid="{F9BFFD8A-A123-4093-9F76-FFDB47AD1B0E}"/>
    <cellStyle name="Обычный 5 4 2" xfId="1962" xr:uid="{900DA3CF-B764-4768-BC7A-8048B5F742FA}"/>
    <cellStyle name="Обычный 5 5" xfId="418" xr:uid="{14C0D82E-AEEB-4A12-8E9E-6A02E7B7C532}"/>
    <cellStyle name="Обычный 5 5 2" xfId="1963" xr:uid="{6B6F6F6E-B67C-4AB2-8D95-9E078874FDB1}"/>
    <cellStyle name="Обычный 5 6" xfId="1811" xr:uid="{959C0A03-E5BC-4232-8142-52BB58467E4C}"/>
    <cellStyle name="Обычный 5 7" xfId="414" xr:uid="{9E52E0B1-A642-4BB8-8B41-0BF58D3EEB0F}"/>
    <cellStyle name="Обычный 5 7 2" xfId="1959" xr:uid="{A84203FD-08BF-4006-8DD8-DB90BD1896C4}"/>
    <cellStyle name="Обычный 5 8" xfId="1899" xr:uid="{B51BD65F-BA3C-423C-8866-0AEB9546C505}"/>
    <cellStyle name="Обычный 5_КРСВОД" xfId="1823" xr:uid="{BA4B2E2F-18B1-44B2-A167-87706C8EB9F7}"/>
    <cellStyle name="Обычный 6" xfId="261" xr:uid="{A43676C4-8F0C-4C91-94B0-DF0D19608D32}"/>
    <cellStyle name="Обычный 6 2" xfId="285" xr:uid="{3432FE33-FA10-41EC-AB20-160145AB4430}"/>
    <cellStyle name="Обычный 6 2 2" xfId="299" xr:uid="{F9806A37-E5C2-4494-ADAF-CFDC0AD6588A}"/>
    <cellStyle name="Обычный 6 2 2 2" xfId="1931" xr:uid="{058FBAEA-A41E-4D79-A88F-3C5FAE98A162}"/>
    <cellStyle name="Обычный 6 2 3" xfId="420" xr:uid="{683E9F98-8813-49B4-BA2E-3905765E8C43}"/>
    <cellStyle name="Обычный 6 2 3 2" xfId="1965" xr:uid="{1157F489-AD2D-4667-A92F-19252507C587}"/>
    <cellStyle name="Обычный 6 2 4" xfId="1925" xr:uid="{196D7EA2-E310-43F8-A300-56C2EF1A3FD9}"/>
    <cellStyle name="Обычный 6 3" xfId="291" xr:uid="{73BBB258-30C7-411E-AA2A-4CF201DDBB38}"/>
    <cellStyle name="Обычный 6 3 2" xfId="421" xr:uid="{67D3D8B0-541B-4196-ACBD-B51A6A37196C}"/>
    <cellStyle name="Обычный 6 3 2 2" xfId="1966" xr:uid="{BAD34E9A-4869-447C-9F8D-A46660CDBDE9}"/>
    <cellStyle name="Обычный 6 3 3" xfId="1928" xr:uid="{47F26A73-18DF-42CB-8C89-057EE147D305}"/>
    <cellStyle name="Обычный 6 4" xfId="422" xr:uid="{D2223B8E-4871-428C-8CD9-5C1FE3154678}"/>
    <cellStyle name="Обычный 6 4 2" xfId="1967" xr:uid="{505619D8-255E-4BA5-8CD4-93DB3DAC5C73}"/>
    <cellStyle name="Обычный 6 5" xfId="423" xr:uid="{9682F19D-9F97-479A-9392-C486F0D61A85}"/>
    <cellStyle name="Обычный 6 5 2" xfId="1968" xr:uid="{C0FE30B3-10CC-4F80-BFB3-BC2D1CEB0757}"/>
    <cellStyle name="Обычный 6 6" xfId="419" xr:uid="{66472E4F-D453-4BED-96ED-8FD16B124977}"/>
    <cellStyle name="Обычный 6 6 2" xfId="1964" xr:uid="{2B1BBCD7-483E-4873-879C-4AA930BAC8A2}"/>
    <cellStyle name="Обычный 6 7" xfId="1920" xr:uid="{8D9E01C8-393A-44B7-A45B-88DD6CBCD6A4}"/>
    <cellStyle name="Обычный 6_КРСВОД" xfId="1824" xr:uid="{79F14C7E-8161-450F-8751-A4EE3D9E7622}"/>
    <cellStyle name="Обычный 7" xfId="262" xr:uid="{31B8E512-D377-4C99-BE0E-C805525FD2A0}"/>
    <cellStyle name="Обычный 7 2" xfId="425" xr:uid="{4CFCDE10-96D9-4643-9529-A2021333B258}"/>
    <cellStyle name="Обычный 7 2 2" xfId="1970" xr:uid="{4F9A21C5-F2B9-4977-9816-1FF65DB3C091}"/>
    <cellStyle name="Обычный 7 3" xfId="426" xr:uid="{FAD63764-0443-4579-969C-9FFC3DEAE106}"/>
    <cellStyle name="Обычный 7 3 2" xfId="1971" xr:uid="{984CA48E-1AD5-4050-839B-EB3D32B29FC5}"/>
    <cellStyle name="Обычный 7 4" xfId="427" xr:uid="{E53AF71A-941F-47AF-A3ED-C0BF580E1B4D}"/>
    <cellStyle name="Обычный 7 4 2" xfId="1972" xr:uid="{4FD910C2-B7FB-4267-9AD6-97B3D1108F69}"/>
    <cellStyle name="Обычный 7 5" xfId="428" xr:uid="{4DAEF06E-BFB4-4220-B915-D662E3D5D70F}"/>
    <cellStyle name="Обычный 7 5 2" xfId="1973" xr:uid="{8CE577E6-1D67-4230-8C88-309DFAC6B141}"/>
    <cellStyle name="Обычный 7 6" xfId="424" xr:uid="{79B36D58-1AC3-460A-8094-4D16BCB343FA}"/>
    <cellStyle name="Обычный 7 6 2" xfId="1969" xr:uid="{DBE21EAB-E64F-4E4C-B208-9485D4873FEE}"/>
    <cellStyle name="Обычный 7_КРСВОД" xfId="1825" xr:uid="{38F9253D-2DCD-457F-B66B-265860F72939}"/>
    <cellStyle name="Обычный 8" xfId="263" xr:uid="{278A0B29-2B1B-4854-BD0E-13971EA1F9EF}"/>
    <cellStyle name="Обычный 8 2" xfId="264" xr:uid="{9FB80D01-21B2-44C0-80D2-24CCBB2B6CE5}"/>
    <cellStyle name="Обычный 8 2 2" xfId="287" xr:uid="{FF3C65CB-8D33-49B3-B17C-3E38AA292560}"/>
    <cellStyle name="Обычный 8 2 2 2" xfId="301" xr:uid="{5001960A-04BE-4178-ADC4-84415605AF90}"/>
    <cellStyle name="Обычный 8 2 2 2 2" xfId="1933" xr:uid="{A80FFAA4-D278-4427-8D0B-17ED94FADE34}"/>
    <cellStyle name="Обычный 8 2 2 3" xfId="1927" xr:uid="{4A2BE54F-59C5-4CE8-BD22-DB441827AD64}"/>
    <cellStyle name="Обычный 8 2 3" xfId="293" xr:uid="{FEBC7B9B-9C67-4029-9301-6D83606D9420}"/>
    <cellStyle name="Обычный 8 2 3 2" xfId="1930" xr:uid="{83E6F36B-F28D-4AE8-BBCB-801D2C570DCB}"/>
    <cellStyle name="Обычный 8 2 4" xfId="430" xr:uid="{A395FBBB-6AD2-41B7-853D-1E1FE39D1ADA}"/>
    <cellStyle name="Обычный 8 2 4 2" xfId="1975" xr:uid="{C7481206-760D-477A-9BC9-BF297844DD1D}"/>
    <cellStyle name="Обычный 8 2 5" xfId="1922" xr:uid="{E1E03049-8547-47DD-8191-E3EA1C93BAFB}"/>
    <cellStyle name="Обычный 8 3" xfId="286" xr:uid="{3E3812BC-B051-4214-9F44-AF518FF583EE}"/>
    <cellStyle name="Обычный 8 3 2" xfId="300" xr:uid="{26F89E1C-5452-4A9D-96DF-EFC412E988CC}"/>
    <cellStyle name="Обычный 8 3 2 2" xfId="1932" xr:uid="{9600A668-CF96-43C0-A8D3-EF07AEABEB6A}"/>
    <cellStyle name="Обычный 8 3 3" xfId="431" xr:uid="{D03C0F36-0BCB-4E5F-AD62-4AE30F0D5F01}"/>
    <cellStyle name="Обычный 8 3 3 2" xfId="1976" xr:uid="{D9500849-09AE-4218-9E0F-6B0F6E83F012}"/>
    <cellStyle name="Обычный 8 3 4" xfId="1926" xr:uid="{2781CB07-60FF-4E52-ACFA-0297471B7B95}"/>
    <cellStyle name="Обычный 8 4" xfId="292" xr:uid="{4930B45A-25E1-492A-917B-1405ECFEF90C}"/>
    <cellStyle name="Обычный 8 4 2" xfId="432" xr:uid="{B580CE8E-353A-4773-8F00-056F18207AF0}"/>
    <cellStyle name="Обычный 8 4 2 2" xfId="1977" xr:uid="{55726F69-6AA8-4EA1-AD70-7789D5BC1EE1}"/>
    <cellStyle name="Обычный 8 4 3" xfId="1929" xr:uid="{8E61CD0D-9A69-4D90-8F26-34C84A7D9587}"/>
    <cellStyle name="Обычный 8 5" xfId="433" xr:uid="{2DD607E9-9FF4-426A-8CA8-B4AD8ADCBE5A}"/>
    <cellStyle name="Обычный 8 5 2" xfId="1978" xr:uid="{D7284B0A-41B0-4963-AE46-4AD850F8ADF5}"/>
    <cellStyle name="Обычный 8 6" xfId="429" xr:uid="{84EA0CFF-4DEE-40B0-BE14-356EBCDDDE59}"/>
    <cellStyle name="Обычный 8 6 2" xfId="1974" xr:uid="{E1CC0C74-EC4C-49A8-8276-F4FCB193B3AE}"/>
    <cellStyle name="Обычный 8 7" xfId="1921" xr:uid="{7EAC8651-D1BC-4FF1-9640-7C5625FD162F}"/>
    <cellStyle name="Обычный 8_КРСВОД" xfId="1826" xr:uid="{F6E308B2-BBE8-4666-B69A-33B033C60EDE}"/>
    <cellStyle name="Обычный 9" xfId="277" xr:uid="{9AD14485-7A21-49C0-8C1B-632B0B916F27}"/>
    <cellStyle name="Обычный 9 2" xfId="434" xr:uid="{1C5E7BD1-BCC7-4123-9157-2C64172224C8}"/>
    <cellStyle name="Обычный 9 2 2" xfId="1979" xr:uid="{CF250EF5-7967-496F-A3FC-992C3EF39829}"/>
    <cellStyle name="Обычный 9 3" xfId="1924" xr:uid="{F8425849-0D61-4589-8678-2BA35B6A0D75}"/>
    <cellStyle name="Плохой 2" xfId="1794" xr:uid="{8D7618A7-0227-46A0-9022-DAD3388247F6}"/>
    <cellStyle name="Плохой 3" xfId="1795" xr:uid="{D8C74199-8805-4487-898D-7D08C6A71FEF}"/>
    <cellStyle name="Пояснение 2" xfId="1796" xr:uid="{731B6C3C-3601-4415-9AEB-8BC72F5FBFCB}"/>
    <cellStyle name="Пояснение 3" xfId="1797" xr:uid="{36E0B9E4-87EB-4245-B988-E64631907029}"/>
    <cellStyle name="Примечание 2" xfId="435" xr:uid="{2CACD3E9-1B6B-4395-A08E-ECAE52239677}"/>
    <cellStyle name="Примечание 2 2" xfId="1827" xr:uid="{7582659F-F2AE-4018-9E0F-1A7F8F389F87}"/>
    <cellStyle name="Примечание 2 3" xfId="1980" xr:uid="{B29719D8-138A-4E38-A688-15B1083FA279}"/>
    <cellStyle name="Примечание 3" xfId="436" xr:uid="{544BDF24-F5BC-4E79-9B01-47DEB220DF6F}"/>
    <cellStyle name="Примечание 3 2" xfId="1828" xr:uid="{A96CF3A4-58E5-4CB4-A82E-812E4F29091F}"/>
    <cellStyle name="Примечание 3 3" xfId="1981" xr:uid="{B39AAAF1-99F0-4943-BEDB-9C44C3E7F7EA}"/>
    <cellStyle name="Примечание 4" xfId="437" xr:uid="{30A2FFF7-8D0E-42FE-98D4-2E7DE41C65BC}"/>
    <cellStyle name="Примечание 4 2" xfId="1829" xr:uid="{1AA1AB07-EBA3-4BE0-8E8A-965BD6AA30D1}"/>
    <cellStyle name="Примечание 4 3" xfId="1982" xr:uid="{77B2594D-4512-42A5-912C-879EF13BB147}"/>
    <cellStyle name="Примечание 5" xfId="438" xr:uid="{F9A1A7A7-A337-4D1F-9EAE-0F23AE526A25}"/>
    <cellStyle name="Примечание 5 2" xfId="1830" xr:uid="{2BB26444-97CC-47FD-AB42-95D417B1A838}"/>
    <cellStyle name="Примечание 5 3" xfId="1983" xr:uid="{44EC1354-B0F6-4372-8F54-6F48DE60E9EE}"/>
    <cellStyle name="Процентный 10" xfId="2034" xr:uid="{A338123C-5FC8-4E58-813F-095B940D9706}"/>
    <cellStyle name="Процентный 2" xfId="265" xr:uid="{C264CC52-0E43-472E-8365-B4AFC1CB5503}"/>
    <cellStyle name="Процентный 2 2" xfId="439" xr:uid="{F55349DF-A94E-4BA1-A731-5486D0C0C88E}"/>
    <cellStyle name="Процентный 2 3" xfId="440" xr:uid="{53DDF19A-51F0-4BE4-99C3-42D93AB0F34F}"/>
    <cellStyle name="Процентный 2 4" xfId="441" xr:uid="{E8FD26EC-2EC4-4710-BCA9-7B9C4111F85C}"/>
    <cellStyle name="Процентный 2 5" xfId="442" xr:uid="{34AD5692-9450-4981-A072-20FBAE34753D}"/>
    <cellStyle name="Процентный 2 6" xfId="1900" xr:uid="{EA50E063-7470-4925-8535-41F362387159}"/>
    <cellStyle name="Процентный 3" xfId="266" xr:uid="{85A84BF0-15BE-4CD7-897A-D95111F7B1A0}"/>
    <cellStyle name="Процентный 3 2" xfId="444" xr:uid="{077E2459-C10E-4EA6-858B-D0EB7929EA56}"/>
    <cellStyle name="Процентный 3 2 2" xfId="1831" xr:uid="{CFBF8EC6-FABD-4417-A9F7-4B62CD9C78EC}"/>
    <cellStyle name="Процентный 3 2 3" xfId="1984" xr:uid="{34C7BBD3-88FA-4AF2-86A4-DEECD95D8CFB}"/>
    <cellStyle name="Процентный 3 3" xfId="445" xr:uid="{D57E4627-D1BB-4446-B0E8-FF46750E7434}"/>
    <cellStyle name="Процентный 3 3 2" xfId="1832" xr:uid="{25C5D4EC-ABA9-4950-901F-B86D4D81CB06}"/>
    <cellStyle name="Процентный 3 3 3" xfId="1985" xr:uid="{2A9B3446-64B7-4639-88BA-6E82E2D137AF}"/>
    <cellStyle name="Процентный 3 4" xfId="446" xr:uid="{FC2949BC-7BC7-47F4-A8D8-1230AA72669E}"/>
    <cellStyle name="Процентный 3 4 2" xfId="1833" xr:uid="{E5D66F3C-F10A-4668-8C07-794609384790}"/>
    <cellStyle name="Процентный 3 4 3" xfId="1986" xr:uid="{744286B5-32C0-41E2-B41D-8388E586CCD1}"/>
    <cellStyle name="Процентный 3 5" xfId="443" xr:uid="{901136B2-4C36-4A19-B28C-A78F83578F6C}"/>
    <cellStyle name="Процентный 4" xfId="267" xr:uid="{A03A6ADB-4AE3-4AEB-B871-B7C73240454F}"/>
    <cellStyle name="Процентный 4 2" xfId="314" xr:uid="{428FC606-0A99-4C15-96B6-798EB688FFE4}"/>
    <cellStyle name="Процентный 4 3" xfId="447" xr:uid="{FA9E8627-3D9A-46DE-8B8B-58DDD336E4BB}"/>
    <cellStyle name="Процентный 5" xfId="1798" xr:uid="{77DD8521-6E38-4AC5-A04E-BD33CB80841E}"/>
    <cellStyle name="Процентный 6" xfId="1799" xr:uid="{CC645770-950F-4109-B03B-8D3B54EE76D8}"/>
    <cellStyle name="Процентный 7" xfId="1800" xr:uid="{EAA6A2A3-FFBE-46D2-858E-2F70CA34F096}"/>
    <cellStyle name="Процентный 8" xfId="1834" xr:uid="{E97DFDD9-90D7-4D26-B167-3C72397A4D1D}"/>
    <cellStyle name="Процентный 9" xfId="308" xr:uid="{A6FAEDC6-9030-4369-A34D-EBADEE3FA2B6}"/>
    <cellStyle name="Процентный 9 2" xfId="1939" xr:uid="{AC5C94CB-FCD9-46FE-8D54-395C7A47D2CC}"/>
    <cellStyle name="Связанная ячейка 2" xfId="1801" xr:uid="{D6AF66CB-6C64-49D1-8772-7981592A6CEB}"/>
    <cellStyle name="Связанная ячейка 3" xfId="1802" xr:uid="{9F2CF9C6-21B7-4C03-84BB-102E9F684F53}"/>
    <cellStyle name="Стиль 1" xfId="268" xr:uid="{2066FAED-BB4C-49F3-AE7D-E92211FDB411}"/>
    <cellStyle name="Стиль 1 2" xfId="269" xr:uid="{63C4AB74-2923-4EED-839B-5725B6A7041D}"/>
    <cellStyle name="Стиль 1_РК озик-овкат 2009-2012 жыйналганы " xfId="6" xr:uid="{7B8598E9-37DD-46C6-82FA-A4FBB6019C5F}"/>
    <cellStyle name="Текст предупреждения 2" xfId="1803" xr:uid="{289AE440-C59D-446A-ACCE-F6DE8A0E5857}"/>
    <cellStyle name="Текст предупреждения 3" xfId="1804" xr:uid="{F97E3CEF-E2BE-4C28-947A-8DE429CC0F16}"/>
    <cellStyle name="Тысячи [0]_  осн" xfId="270" xr:uid="{1FC4CFA0-3D3C-40A5-B52F-DFCF0FEBE4F6}"/>
    <cellStyle name="Тысячи_  осн" xfId="271" xr:uid="{C85263B2-8C21-4960-8131-DDD435DDE71B}"/>
    <cellStyle name="Финансовый [0] 2" xfId="1805" xr:uid="{35614AF3-6CB0-4917-97E3-C30B72C972B9}"/>
    <cellStyle name="Финансовый 10" xfId="448" xr:uid="{3F671C24-4A2A-4522-A766-C36603C0D8CB}"/>
    <cellStyle name="Финансовый 11" xfId="449" xr:uid="{92ABD78A-F956-4702-897B-7AB5D211BC3C}"/>
    <cellStyle name="Финансовый 11 2" xfId="1835" xr:uid="{56D7D35F-8F22-4C82-9AB6-F2838E9A13B5}"/>
    <cellStyle name="Финансовый 11 3" xfId="1987" xr:uid="{045F56F4-22C3-4BA6-ADB1-DD28F2B927B1}"/>
    <cellStyle name="Финансовый 12" xfId="450" xr:uid="{1630A66C-A6F8-4309-846C-C193D8899ED0}"/>
    <cellStyle name="Финансовый 12 2" xfId="1836" xr:uid="{8782F5CF-BC74-46EB-9E7F-CBE9986301E9}"/>
    <cellStyle name="Финансовый 12 3" xfId="1988" xr:uid="{F983667E-7B1D-4423-9300-46EFADC7B334}"/>
    <cellStyle name="Финансовый 13" xfId="451" xr:uid="{B8D400F0-032F-4EA9-92AF-0D3FFE1A3132}"/>
    <cellStyle name="Финансовый 14" xfId="452" xr:uid="{DFC598DB-8236-45CE-A3F6-FB53FA675AEB}"/>
    <cellStyle name="Финансовый 14 2" xfId="1837" xr:uid="{0FFFE462-3E26-4052-AFD5-00072969BD79}"/>
    <cellStyle name="Финансовый 15" xfId="453" xr:uid="{EB5606F7-5374-441D-BE50-5AE013137957}"/>
    <cellStyle name="Финансовый 16" xfId="454" xr:uid="{81139E07-7A41-4B56-BBAF-AFAA0CCC11DA}"/>
    <cellStyle name="Финансовый 16 2" xfId="1838" xr:uid="{C258D578-B4EB-4882-8527-BAC1DAE8D866}"/>
    <cellStyle name="Финансовый 16 3" xfId="1989" xr:uid="{BC43E15A-780A-4617-B7C1-8048FA703FDA}"/>
    <cellStyle name="Финансовый 17" xfId="1817" xr:uid="{48200AF4-7C58-4DDE-806F-0881111EF1DD}"/>
    <cellStyle name="Финансовый 17 2" xfId="2022" xr:uid="{462F968B-5F90-44FB-8213-D4A83C3AC740}"/>
    <cellStyle name="Финансовый 18" xfId="307" xr:uid="{CE83F0C1-FCD2-4EB6-843C-E3B655643008}"/>
    <cellStyle name="Финансовый 18 2" xfId="1938" xr:uid="{42669F3D-B036-454B-B92F-351AD1AA4A4B}"/>
    <cellStyle name="Финансовый 19" xfId="1869" xr:uid="{622E521F-B628-4348-88B4-8B0BB06543E3}"/>
    <cellStyle name="Финансовый 19 2" xfId="2024" xr:uid="{C594A2AC-A13F-46D4-9458-CA1540E89157}"/>
    <cellStyle name="Финансовый 2" xfId="82" xr:uid="{908CA49F-305F-4B64-99B3-CC838B757C21}"/>
    <cellStyle name="Финансовый 2 10" xfId="455" xr:uid="{2F1DDC16-F322-48CB-AFAA-C73AFB1584F2}"/>
    <cellStyle name="Финансовый 2 11" xfId="1901" xr:uid="{A1DD1C1C-3E5A-48CA-9C35-44040ACB82F7}"/>
    <cellStyle name="Финансовый 2 12" xfId="1919" xr:uid="{EBC6E5FB-2007-44A8-9BD2-A0818C38FAF2}"/>
    <cellStyle name="Финансовый 2 2" xfId="283" xr:uid="{FE438F46-C2D4-4586-B45F-D84C7DBAA843}"/>
    <cellStyle name="Финансовый 2 2 10" xfId="1815" xr:uid="{2D712B5C-45ED-4928-B3DE-4227A13A91C4}"/>
    <cellStyle name="Финансовый 2 2 10 2" xfId="1839" xr:uid="{558969DB-5EFE-4350-956A-AE35D2170651}"/>
    <cellStyle name="Финансовый 2 2 10 3" xfId="2020" xr:uid="{AEC89643-24A6-4E09-813B-966500485051}"/>
    <cellStyle name="Финансовый 2 2 11" xfId="1816" xr:uid="{BC82BCB9-9CC3-4FF2-90BC-2E21902B0CD5}"/>
    <cellStyle name="Финансовый 2 2 11 2" xfId="1840" xr:uid="{51248E5A-20F3-4963-9CA2-23EC9CD7A0FD}"/>
    <cellStyle name="Финансовый 2 2 11 3" xfId="2021" xr:uid="{4AF135A1-B9A3-496A-9A75-8A7C9F1CF2CA}"/>
    <cellStyle name="Финансовый 2 2 12" xfId="456" xr:uid="{28DA176A-FE1D-4FB6-AE0E-9CB04421379F}"/>
    <cellStyle name="Финансовый 2 2 2" xfId="297" xr:uid="{AB2471A2-E15F-4490-9485-38CAEA66C040}"/>
    <cellStyle name="Финансовый 2 2 2 2" xfId="458" xr:uid="{38372AFF-EA67-4777-80C2-94D4B2B648AD}"/>
    <cellStyle name="Финансовый 2 2 2 3" xfId="459" xr:uid="{28C0C5B4-B046-447D-8A79-B0815F2907CF}"/>
    <cellStyle name="Финансовый 2 2 2 4" xfId="460" xr:uid="{DFEB93B4-583A-4420-98C5-DC62C8EE4192}"/>
    <cellStyle name="Финансовый 2 2 2 5" xfId="457" xr:uid="{40DF6509-A8B5-4526-8D0D-945BC7158627}"/>
    <cellStyle name="Финансовый 2 2 3" xfId="461" xr:uid="{004368D4-840C-4C77-B8BF-44168FD02357}"/>
    <cellStyle name="Финансовый 2 2 4" xfId="462" xr:uid="{E4BD1994-72CB-4C2E-90E2-69155BF3F037}"/>
    <cellStyle name="Финансовый 2 2 5" xfId="463" xr:uid="{429D3FAD-EB60-4B5A-88A4-5AA8B22DB08E}"/>
    <cellStyle name="Финансовый 2 2 6" xfId="464" xr:uid="{99884F37-392A-4952-935A-913DC2A7C70D}"/>
    <cellStyle name="Финансовый 2 2 7" xfId="465" xr:uid="{1B0EEC62-FA01-4CB9-BAE7-0870A361A234}"/>
    <cellStyle name="Финансовый 2 2 8" xfId="466" xr:uid="{F11A19D7-D095-45C1-AE9D-51A61813DC57}"/>
    <cellStyle name="Финансовый 2 2 9" xfId="467" xr:uid="{DA297D9B-5518-439B-A69F-4150E40DA277}"/>
    <cellStyle name="Финансовый 2 3" xfId="468" xr:uid="{37F08913-8695-4B9D-B13E-942C98EA2E27}"/>
    <cellStyle name="Финансовый 2 4" xfId="469" xr:uid="{3C0AD7B9-A705-45FC-9A3B-1E58C8B745E3}"/>
    <cellStyle name="Финансовый 2 5" xfId="470" xr:uid="{0F77B4B9-1FFB-459F-9E3D-2A2F7F3F90BD}"/>
    <cellStyle name="Финансовый 2 6" xfId="471" xr:uid="{BC486C8C-9AFF-469B-8F60-A31407DCC87D}"/>
    <cellStyle name="Финансовый 2 7" xfId="472" xr:uid="{0EEEF731-CDCE-4315-A456-93C58B002FA9}"/>
    <cellStyle name="Финансовый 2 8" xfId="473" xr:uid="{5D796870-2E68-44CD-ABF1-65E49FDB685C}"/>
    <cellStyle name="Финансовый 2 9" xfId="474" xr:uid="{55D8F2CA-68A9-44B9-9737-56F2543054C6}"/>
    <cellStyle name="Финансовый 2_банк вилоят ув капитал" xfId="1806" xr:uid="{06A564D2-8B88-4D60-8FCB-1E8E892B5C44}"/>
    <cellStyle name="Финансовый 20" xfId="1870" xr:uid="{C1F145E4-CA24-40CA-958C-87AAFF6555CA}"/>
    <cellStyle name="Финансовый 20 2" xfId="2025" xr:uid="{1B7FB25A-BC8C-4CD9-8B85-69B48C3B9830}"/>
    <cellStyle name="Финансовый 21" xfId="1871" xr:uid="{FBC13F50-F89D-458B-BCE0-E5CFEF56C197}"/>
    <cellStyle name="Финансовый 21 2" xfId="2026" xr:uid="{1BA55555-EEBB-49D7-BAC3-CEB2F2EBB8CA}"/>
    <cellStyle name="Финансовый 22" xfId="1872" xr:uid="{A321BE58-9FCB-4D36-970A-50FB6DD84AFB}"/>
    <cellStyle name="Финансовый 22 2" xfId="2027" xr:uid="{0B16F750-73ED-48EE-AD78-D034CC4626F1}"/>
    <cellStyle name="Финансовый 23" xfId="1874" xr:uid="{B6EE79C9-E781-414A-8B79-96172DBA0CD1}"/>
    <cellStyle name="Финансовый 23 2" xfId="2029" xr:uid="{93B76255-4D7F-4C9F-8F0C-AAA7E749BCF1}"/>
    <cellStyle name="Финансовый 24" xfId="1912" xr:uid="{DCFB69EA-F28D-4DA9-B0BD-348A6E931BA2}"/>
    <cellStyle name="Финансовый 24 2" xfId="2033" xr:uid="{D1777048-8B44-409D-BC5E-29DB0824ADD3}"/>
    <cellStyle name="Финансовый 25" xfId="1936" xr:uid="{7BEC7E38-CD53-4BBC-AA34-5AA8C0E46148}"/>
    <cellStyle name="Финансовый 26" xfId="2018" xr:uid="{F88A5BA9-CD53-4C3D-B724-EB00375E3914}"/>
    <cellStyle name="Финансовый 27" xfId="2017" xr:uid="{EC1F50E1-52BF-45CE-A9A7-431DA64A9D23}"/>
    <cellStyle name="Финансовый 3" xfId="272" xr:uid="{B9D491B1-48CD-491A-88EE-14F5A318D53C}"/>
    <cellStyle name="Финансовый 3 2" xfId="476" xr:uid="{368C2699-1A65-45C9-A849-F54A819F16E1}"/>
    <cellStyle name="Финансовый 3 2 2" xfId="1841" xr:uid="{F20110C8-6F5E-4AE4-9834-1BEE4D276F36}"/>
    <cellStyle name="Финансовый 3 2 3" xfId="1990" xr:uid="{1B131F06-5E41-4723-B2DF-B825A04BBBAF}"/>
    <cellStyle name="Финансовый 3 3" xfId="477" xr:uid="{DECC2175-0AB3-4F87-9701-C88B71D24D6B}"/>
    <cellStyle name="Финансовый 3 3 2" xfId="1842" xr:uid="{843D6C71-888C-4475-9420-75743759F232}"/>
    <cellStyle name="Финансовый 3 3 3" xfId="1991" xr:uid="{ECB6E699-4A4B-43D9-AAE8-1383DC6D2F66}"/>
    <cellStyle name="Финансовый 3 4" xfId="478" xr:uid="{E23A8FC4-188A-4B64-9483-F867427EA983}"/>
    <cellStyle name="Финансовый 3 4 2" xfId="1843" xr:uid="{BC1D54D3-FE11-4EF7-97A9-972D6CFB1DBA}"/>
    <cellStyle name="Финансовый 3 4 3" xfId="1992" xr:uid="{5AB0A2E0-0CC2-487A-88E9-46814FD6BFC9}"/>
    <cellStyle name="Финансовый 3 5" xfId="479" xr:uid="{344C22E4-2684-4F27-AFEB-E380183F4A95}"/>
    <cellStyle name="Финансовый 3 5 2" xfId="1844" xr:uid="{7A0BCC94-5E56-4EC5-9FCD-1DC15E1807AD}"/>
    <cellStyle name="Финансовый 3 5 3" xfId="1993" xr:uid="{7A55E4EA-1A1C-4625-BAF8-15D58ADD8FDC}"/>
    <cellStyle name="Финансовый 3 6" xfId="1814" xr:uid="{B2AFF947-1EEE-4136-82E4-8CA423607EFB}"/>
    <cellStyle name="Финансовый 3 7" xfId="475" xr:uid="{1376C97E-844E-4CE1-9CA6-36D23E91262D}"/>
    <cellStyle name="Финансовый 3 8" xfId="1902" xr:uid="{C3FC883F-E0B8-4F16-B677-83E389FD4789}"/>
    <cellStyle name="Финансовый 4" xfId="273" xr:uid="{01820E38-AFFA-4CAB-9B06-F6E8F98ECBCD}"/>
    <cellStyle name="Финансовый 4 2" xfId="480" xr:uid="{D07785CC-8B62-422D-882C-0427E3BA53D7}"/>
    <cellStyle name="Финансовый 5" xfId="274" xr:uid="{223DDED3-E41B-491B-850C-DB4B8F28EF47}"/>
    <cellStyle name="Финансовый 5 2" xfId="482" xr:uid="{8F7636AF-65D3-4D8A-9DB2-23C7C66E6401}"/>
    <cellStyle name="Финансовый 5 2 2" xfId="1845" xr:uid="{E1CFA434-CFC8-42FF-894D-9A7579EBABE1}"/>
    <cellStyle name="Финансовый 5 2 3" xfId="1994" xr:uid="{394BD172-17EB-4E8E-BFFE-138FA7B2FBD2}"/>
    <cellStyle name="Финансовый 5 3" xfId="483" xr:uid="{D44597B5-094B-4160-BB4E-FEF33E872DE3}"/>
    <cellStyle name="Финансовый 5 3 2" xfId="1846" xr:uid="{8369EE07-0F79-401C-9CF6-108F401FBC73}"/>
    <cellStyle name="Финансовый 5 3 3" xfId="1995" xr:uid="{793E243D-B650-4940-9A3E-DDA6864F4806}"/>
    <cellStyle name="Финансовый 5 4" xfId="484" xr:uid="{5D857688-3D45-4F16-9016-9670381848EB}"/>
    <cellStyle name="Финансовый 5 4 2" xfId="1847" xr:uid="{86958850-F8C0-4B43-B2BD-9D15679A6A63}"/>
    <cellStyle name="Финансовый 5 4 3" xfId="1996" xr:uid="{B3D2A2A3-30E2-40D4-87E0-4B1119EC2AD5}"/>
    <cellStyle name="Финансовый 5 5" xfId="485" xr:uid="{57D1435E-B702-4228-B61C-DBE8F3CA3CB2}"/>
    <cellStyle name="Финансовый 5 5 2" xfId="1848" xr:uid="{44595474-7C2A-4585-B72F-CA56BEA8B388}"/>
    <cellStyle name="Финансовый 5 5 3" xfId="1997" xr:uid="{DC6611C5-4055-497E-AF28-852B8CA9D139}"/>
    <cellStyle name="Финансовый 5 6" xfId="481" xr:uid="{DF9FE456-3642-4E9C-A79B-F96198E8C0D3}"/>
    <cellStyle name="Финансовый 6" xfId="278" xr:uid="{8A986A75-0DF2-4358-974F-76193AEA651E}"/>
    <cellStyle name="Финансовый 6 2" xfId="487" xr:uid="{8962FCDF-88B1-4D79-A8DD-013771CC5616}"/>
    <cellStyle name="Финансовый 6 2 2" xfId="1849" xr:uid="{B25135CB-300B-4C38-9581-05F12DA93608}"/>
    <cellStyle name="Финансовый 6 2 3" xfId="1998" xr:uid="{9CE0AC4E-05C0-47BB-BB8C-BE9E42ADF868}"/>
    <cellStyle name="Финансовый 6 3" xfId="488" xr:uid="{4550FB73-E056-469C-BD1A-2E1D8DB1A3B4}"/>
    <cellStyle name="Финансовый 6 3 2" xfId="1850" xr:uid="{DFDC03BA-0D4C-43C4-80E8-0462042B5034}"/>
    <cellStyle name="Финансовый 6 3 3" xfId="1999" xr:uid="{C16A8A99-A15E-4D1A-8A3C-A29F58DA5268}"/>
    <cellStyle name="Финансовый 6 4" xfId="489" xr:uid="{65517B7A-9787-4655-BE7F-A93B66BD6909}"/>
    <cellStyle name="Финансовый 6 4 2" xfId="1851" xr:uid="{E240B66E-2C29-41EB-9F66-A8527C787625}"/>
    <cellStyle name="Финансовый 6 4 3" xfId="2000" xr:uid="{FDE673C4-2944-4116-BFB4-9D5B01171E67}"/>
    <cellStyle name="Финансовый 6 5" xfId="490" xr:uid="{F8FF644B-2690-40E2-9C6B-3EA45DF3FE2F}"/>
    <cellStyle name="Финансовый 6 5 2" xfId="1852" xr:uid="{C78EADB2-DD74-4BD3-AFB6-2D17240EDAE1}"/>
    <cellStyle name="Финансовый 6 5 3" xfId="2001" xr:uid="{4863DB97-BD30-4815-A621-18B7A3B20693}"/>
    <cellStyle name="Финансовый 6 6" xfId="486" xr:uid="{B9356681-DAEF-4C89-A4C3-E8FC115258A0}"/>
    <cellStyle name="Финансовый 7" xfId="303" xr:uid="{30A8CF8B-DBEA-41A7-B9DF-5C70447D2DEC}"/>
    <cellStyle name="Финансовый 7 2" xfId="492" xr:uid="{D1619B18-A749-4BB0-AE92-84949F7914DC}"/>
    <cellStyle name="Финансовый 7 2 2" xfId="1854" xr:uid="{1E9F3E38-69B0-461B-A435-9CB639D78ECC}"/>
    <cellStyle name="Финансовый 7 2 3" xfId="2003" xr:uid="{F1AEA5F4-969E-4426-BC8E-BB2D0E88AE78}"/>
    <cellStyle name="Финансовый 7 3" xfId="493" xr:uid="{8FD2FF7D-BE07-48DE-9F00-FDC8972A907F}"/>
    <cellStyle name="Финансовый 7 3 2" xfId="1855" xr:uid="{2A72D82C-91A6-4A06-8FF6-28EFAA2F198B}"/>
    <cellStyle name="Финансовый 7 3 3" xfId="2004" xr:uid="{4FE0E169-A331-4EE7-B11C-4A0B1374368C}"/>
    <cellStyle name="Финансовый 7 4" xfId="494" xr:uid="{45B59D34-DFF1-48DF-819C-42875235B766}"/>
    <cellStyle name="Финансовый 7 4 2" xfId="1856" xr:uid="{1DEF84AC-C645-495C-9F3B-4087CF74F68D}"/>
    <cellStyle name="Финансовый 7 4 3" xfId="2005" xr:uid="{2B510783-C241-4364-8FF6-ADDD1D026254}"/>
    <cellStyle name="Финансовый 7 5" xfId="495" xr:uid="{2190D92F-C339-456F-9D19-BA26FA651157}"/>
    <cellStyle name="Финансовый 7 5 2" xfId="1857" xr:uid="{38A9DCE4-3430-49EF-A9B3-222B96BB367A}"/>
    <cellStyle name="Финансовый 7 5 3" xfId="2006" xr:uid="{6AD07DBD-375C-4EA3-9AED-5FE8BA400CD1}"/>
    <cellStyle name="Финансовый 7 6" xfId="1812" xr:uid="{51F225C5-DB32-4B7F-95C7-66E054EF6D32}"/>
    <cellStyle name="Финансовый 7 7" xfId="1853" xr:uid="{2A77455F-BC8C-4CCB-934A-914EC4D60DA0}"/>
    <cellStyle name="Финансовый 7 8" xfId="491" xr:uid="{F78D8E0E-E4C4-4EBE-90E0-2D1054E42F18}"/>
    <cellStyle name="Финансовый 7 8 2" xfId="2002" xr:uid="{98AE170E-72B1-4799-96D8-8B03ADF815E9}"/>
    <cellStyle name="Финансовый 7 9" xfId="1935" xr:uid="{ADEA4B0D-00A2-4040-86C4-8C764053767F}"/>
    <cellStyle name="Финансовый 8" xfId="496" xr:uid="{5E007C6C-3D88-4A73-8DD0-B69ECE7F8D1B}"/>
    <cellStyle name="Финансовый 8 2" xfId="497" xr:uid="{99C4A6D1-D24E-4511-9CB1-19479C269519}"/>
    <cellStyle name="Финансовый 8 2 2" xfId="1859" xr:uid="{E39566D7-3CF0-4D0A-840A-405C82784A58}"/>
    <cellStyle name="Финансовый 8 2 3" xfId="2008" xr:uid="{B92CFC0F-27FC-4AF8-96E6-D04772E209DC}"/>
    <cellStyle name="Финансовый 8 3" xfId="498" xr:uid="{65C37CB6-43EA-47A2-9AFB-8A6B38F539AE}"/>
    <cellStyle name="Финансовый 8 3 2" xfId="1860" xr:uid="{465F6B81-B66C-408C-8071-5B61753371A1}"/>
    <cellStyle name="Финансовый 8 3 3" xfId="2009" xr:uid="{230133AE-A8BA-49A5-8BCA-882C887E228E}"/>
    <cellStyle name="Финансовый 8 4" xfId="499" xr:uid="{2ABD59E1-E0EE-4BC8-B14C-46FAB8DF1094}"/>
    <cellStyle name="Финансовый 8 4 2" xfId="1861" xr:uid="{5223D59D-5751-44CF-AC4E-516E9230D0A7}"/>
    <cellStyle name="Финансовый 8 4 3" xfId="2010" xr:uid="{1A644BFC-27AB-4F46-AC1E-8BA598C3F071}"/>
    <cellStyle name="Финансовый 8 5" xfId="500" xr:uid="{B89D4D62-7CB5-414A-BF4E-5FA119DF0121}"/>
    <cellStyle name="Финансовый 8 5 2" xfId="1862" xr:uid="{67356496-414D-4CCF-AC60-01ECDEB7FEDE}"/>
    <cellStyle name="Финансовый 8 5 3" xfId="2011" xr:uid="{8D90B39C-A3A5-4244-AFDD-2931508451D6}"/>
    <cellStyle name="Финансовый 8 6" xfId="1858" xr:uid="{4A378EDB-EB96-4430-9023-B8051E75447B}"/>
    <cellStyle name="Финансовый 8 7" xfId="2007" xr:uid="{DB7EEB40-650C-4E07-B88F-680CA74983BB}"/>
    <cellStyle name="Финансовый 9" xfId="501" xr:uid="{EBA28C19-2F5D-4F0F-ACAC-2003F3DC538B}"/>
    <cellStyle name="Финансовый 9 2" xfId="502" xr:uid="{173FDC00-DBEC-43BE-A3BC-4D0236F3FC96}"/>
    <cellStyle name="Финансовый 9 2 2" xfId="1864" xr:uid="{938DE057-E3F6-40A5-8989-52E3EB25B6D1}"/>
    <cellStyle name="Финансовый 9 2 3" xfId="2013" xr:uid="{E792ED81-6AE5-4F64-827A-9803829F45BD}"/>
    <cellStyle name="Финансовый 9 3" xfId="503" xr:uid="{0D3F988F-AFBC-4E4C-9132-9EE2CE9D3231}"/>
    <cellStyle name="Финансовый 9 3 2" xfId="1865" xr:uid="{68AC01F3-2756-41AF-83DA-EEA3C5DB9CA2}"/>
    <cellStyle name="Финансовый 9 3 3" xfId="2014" xr:uid="{506DC038-9894-460B-A869-D409C4AB4659}"/>
    <cellStyle name="Финансовый 9 4" xfId="504" xr:uid="{359D9482-CA3D-4735-92FE-E3D0B27B7710}"/>
    <cellStyle name="Финансовый 9 4 2" xfId="1866" xr:uid="{D4042A11-3005-48B3-85A5-950DCC48993F}"/>
    <cellStyle name="Финансовый 9 4 3" xfId="2015" xr:uid="{3A3D3F62-948D-4D68-9D79-347E73A0C28B}"/>
    <cellStyle name="Финансовый 9 5" xfId="505" xr:uid="{90AB7B5D-F173-4A45-AF87-E3717ABBB163}"/>
    <cellStyle name="Финансовый 9 5 2" xfId="1867" xr:uid="{C4FFE800-AC9D-44ED-AB84-BB75CEEF455E}"/>
    <cellStyle name="Финансовый 9 5 3" xfId="2016" xr:uid="{3E816E9F-C085-4D7F-B2A0-5040847B5CC0}"/>
    <cellStyle name="Финансовый 9 6" xfId="1863" xr:uid="{2E7E1062-9A40-4000-AFA1-63F6D036BC5B}"/>
    <cellStyle name="Финансовый 9 7" xfId="2012" xr:uid="{9BB62B0F-2452-4E08-85EE-3D29F5D92F3B}"/>
    <cellStyle name="Хороший 2" xfId="1807" xr:uid="{8DE7D75C-450E-4504-A639-6AB5D3A46C29}"/>
    <cellStyle name="Хороший 3" xfId="1808" xr:uid="{87010529-A25A-40EA-AD10-540FE94D3356}"/>
    <cellStyle name="Џђћ–…ќ’ќ›‰" xfId="275" xr:uid="{696D94CB-FAF8-4AE5-87E7-8F8934225CF2}"/>
    <cellStyle name="Џђћ–…ќ’ќ›‰ 2" xfId="1809" xr:uid="{3C25229F-7F34-4F4A-A623-1F8929759205}"/>
  </cellStyles>
  <dxfs count="0"/>
  <tableStyles count="1" defaultTableStyle="TableStyleMedium2" defaultPivotStyle="PivotStyleLight16">
    <tableStyle name="Invisible" pivot="0" table="0" count="0" xr9:uid="{6AD80284-611D-4652-88A3-D4EE4951D60C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28795B-E543-4291-B3CA-7DC588478989}">
  <dimension ref="B1:K24"/>
  <sheetViews>
    <sheetView tabSelected="1" workbookViewId="0">
      <selection activeCell="B1" sqref="B1:B1048576"/>
    </sheetView>
  </sheetViews>
  <sheetFormatPr baseColWidth="10" defaultColWidth="8.83203125" defaultRowHeight="13"/>
  <cols>
    <col min="2" max="2" width="29.6640625" customWidth="1"/>
    <col min="3" max="3" width="12" customWidth="1"/>
  </cols>
  <sheetData>
    <row r="1" spans="2:11">
      <c r="B1" t="s">
        <v>623</v>
      </c>
    </row>
    <row r="3" spans="2:11">
      <c r="B3" t="s">
        <v>627</v>
      </c>
      <c r="C3">
        <v>1.65</v>
      </c>
    </row>
    <row r="4" spans="2:11">
      <c r="B4" t="s">
        <v>8</v>
      </c>
      <c r="C4">
        <f>'Gold price'!D430</f>
        <v>4.8133229622934914</v>
      </c>
    </row>
    <row r="5" spans="2:11">
      <c r="B5" t="s">
        <v>9</v>
      </c>
      <c r="C5">
        <f>'Gold price'!D430*SQRT(12)</f>
        <v>16.673839847860524</v>
      </c>
    </row>
    <row r="6" spans="2:11">
      <c r="B6" t="s">
        <v>10</v>
      </c>
      <c r="C6">
        <f>'Gold price'!E430</f>
        <v>3.2590725496986392</v>
      </c>
    </row>
    <row r="9" spans="2:11">
      <c r="B9" t="s">
        <v>621</v>
      </c>
    </row>
    <row r="11" spans="2:11">
      <c r="B11" t="s">
        <v>624</v>
      </c>
      <c r="C11" t="s">
        <v>7</v>
      </c>
      <c r="D11" t="s">
        <v>6</v>
      </c>
      <c r="E11" t="s">
        <v>5</v>
      </c>
      <c r="F11" t="s">
        <v>4</v>
      </c>
      <c r="G11" t="s">
        <v>3</v>
      </c>
      <c r="H11" t="s">
        <v>626</v>
      </c>
      <c r="I11" t="s">
        <v>2</v>
      </c>
      <c r="J11" t="s">
        <v>1</v>
      </c>
      <c r="K11" t="s">
        <v>0</v>
      </c>
    </row>
    <row r="12" spans="2:11">
      <c r="B12" t="s">
        <v>11</v>
      </c>
      <c r="C12" s="1">
        <v>7471</v>
      </c>
      <c r="D12" s="2">
        <v>1002</v>
      </c>
      <c r="E12" s="3">
        <v>10.71</v>
      </c>
      <c r="F12" s="3">
        <v>3877.64</v>
      </c>
      <c r="G12" s="3">
        <v>55092.42</v>
      </c>
      <c r="H12" s="3">
        <v>10121.89</v>
      </c>
      <c r="I12" s="3">
        <v>921.28</v>
      </c>
      <c r="J12" s="1">
        <v>807.1</v>
      </c>
      <c r="K12" s="3">
        <f>1.019*AVERAGE('Gold price'!B422:B430)</f>
        <v>3263.6772567920402</v>
      </c>
    </row>
    <row r="13" spans="2:11">
      <c r="B13" t="s">
        <v>628</v>
      </c>
      <c r="C13">
        <f>C12*$C$3/100*$C$4</f>
        <v>593.34554154636214</v>
      </c>
      <c r="D13">
        <f t="shared" ref="C13:K13" si="0">D12*$C$3/100*$C$4</f>
        <v>79.578668535598297</v>
      </c>
      <c r="E13">
        <f t="shared" si="0"/>
        <v>0.85058636728169434</v>
      </c>
      <c r="F13">
        <f t="shared" si="0"/>
        <v>307.96150524987763</v>
      </c>
      <c r="G13">
        <f t="shared" si="0"/>
        <v>4375.4305688662334</v>
      </c>
      <c r="H13">
        <f t="shared" si="0"/>
        <v>803.87877172034609</v>
      </c>
      <c r="I13">
        <f t="shared" si="0"/>
        <v>73.167899948578821</v>
      </c>
      <c r="J13">
        <f t="shared" si="0"/>
        <v>64.099743887306772</v>
      </c>
      <c r="K13">
        <f t="shared" si="0"/>
        <v>259.20068924693061</v>
      </c>
    </row>
    <row r="16" spans="2:11">
      <c r="B16" t="s">
        <v>622</v>
      </c>
    </row>
    <row r="20" spans="2:9">
      <c r="B20" t="s">
        <v>624</v>
      </c>
      <c r="C20" t="s">
        <v>7</v>
      </c>
      <c r="D20" t="s">
        <v>6</v>
      </c>
      <c r="E20" t="s">
        <v>5</v>
      </c>
      <c r="F20" t="s">
        <v>3</v>
      </c>
      <c r="G20" t="s">
        <v>626</v>
      </c>
      <c r="H20" t="s">
        <v>2</v>
      </c>
      <c r="I20" t="s">
        <v>1</v>
      </c>
    </row>
    <row r="21" spans="2:9">
      <c r="B21" t="s">
        <v>11</v>
      </c>
      <c r="C21" s="1">
        <v>7471</v>
      </c>
      <c r="D21" s="2">
        <v>1002</v>
      </c>
      <c r="E21" s="3">
        <v>10.71</v>
      </c>
      <c r="F21" s="3">
        <v>55092.42</v>
      </c>
      <c r="G21" s="3">
        <v>10121.89</v>
      </c>
      <c r="H21" s="3">
        <v>921.28</v>
      </c>
      <c r="I21" s="1">
        <v>807.1</v>
      </c>
    </row>
    <row r="22" spans="2:9">
      <c r="B22" t="s">
        <v>628</v>
      </c>
      <c r="C22">
        <f>C21*$C$3/100*$C$4</f>
        <v>593.34554154636214</v>
      </c>
      <c r="D22">
        <f t="shared" ref="C22:I22" si="1">D21*$C$3/100*$C$4</f>
        <v>79.578668535598297</v>
      </c>
      <c r="E22">
        <f t="shared" si="1"/>
        <v>0.85058636728169434</v>
      </c>
      <c r="F22">
        <f t="shared" si="1"/>
        <v>4375.4305688662334</v>
      </c>
      <c r="G22">
        <f t="shared" si="1"/>
        <v>803.87877172034609</v>
      </c>
      <c r="H22">
        <f t="shared" si="1"/>
        <v>73.167899948578821</v>
      </c>
      <c r="I22">
        <f t="shared" si="1"/>
        <v>64.099743887306772</v>
      </c>
    </row>
    <row r="23" spans="2:9">
      <c r="B23" t="s">
        <v>12</v>
      </c>
      <c r="C23">
        <f>INDEX('Total Reserves'!$C$11:$P$20,10,MATCH(Answer!C20,'Total Reserves'!$C$11:$P$11,0))</f>
        <v>14425.9</v>
      </c>
      <c r="D23">
        <f>INDEX('Total Reserves'!$C$11:$P$20,10,MATCH(Answer!D20,'Total Reserves'!$C$11:$P$11,0))</f>
        <v>6158.7</v>
      </c>
      <c r="E23">
        <f>INDEX('Total Reserves'!$C$11:$P$20,10,MATCH(Answer!E20,'Total Reserves'!$C$11:$P$11,0))</f>
        <v>5999.34</v>
      </c>
      <c r="F23">
        <f>INDEX('Total Reserves'!$C$11:$P$20,10,MATCH(Answer!F20,'Total Reserves'!$C$11:$P$11,0))</f>
        <v>66311.75</v>
      </c>
      <c r="G23">
        <f>INDEX('Total Reserves'!$C$11:$P$20,10,MATCH(Answer!G20,'Total Reserves'!$C$11:$P$11,0))</f>
        <v>175830.49</v>
      </c>
      <c r="H23">
        <f>INDEX('Total Reserves'!$C$11:$P$20,10,MATCH(Answer!H20,'Total Reserves'!$C$11:$P$11,0))</f>
        <v>6076.9</v>
      </c>
      <c r="I23">
        <f>INDEX('Total Reserves'!$C$11:$P$20,10,MATCH(Answer!I20,'Total Reserves'!$C$11:$P$11,0))</f>
        <v>7082.7</v>
      </c>
    </row>
    <row r="24" spans="2:9">
      <c r="B24" t="s">
        <v>625</v>
      </c>
      <c r="C24">
        <f>C22/C23*100</f>
        <v>4.1130573589610506</v>
      </c>
      <c r="D24">
        <f t="shared" ref="D24:I24" si="2">D22/D23*100</f>
        <v>1.292134192858855</v>
      </c>
      <c r="E24">
        <f t="shared" si="2"/>
        <v>1.4177999034588711E-2</v>
      </c>
      <c r="F24">
        <f t="shared" si="2"/>
        <v>6.5982734113731487</v>
      </c>
      <c r="G24">
        <f t="shared" si="2"/>
        <v>0.45718963287899961</v>
      </c>
      <c r="H24">
        <f t="shared" si="2"/>
        <v>1.2040333056094197</v>
      </c>
      <c r="I24">
        <f t="shared" si="2"/>
        <v>0.90501848006137164</v>
      </c>
    </row>
  </sheetData>
  <pageMargins left="0.7" right="0.7" top="0.75" bottom="0.75" header="0.3" footer="0.3"/>
  <pageSetup orientation="portrait" horizontalDpi="0" verticalDpi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DB128C-A135-40A9-935A-19B929B86904}">
  <dimension ref="A1:E430"/>
  <sheetViews>
    <sheetView workbookViewId="0">
      <selection activeCell="J4" sqref="J4"/>
    </sheetView>
  </sheetViews>
  <sheetFormatPr baseColWidth="10" defaultColWidth="9.1640625" defaultRowHeight="15"/>
  <cols>
    <col min="1" max="16384" width="9.1640625" style="6"/>
  </cols>
  <sheetData>
    <row r="1" spans="1:5">
      <c r="B1" s="6" t="s">
        <v>190</v>
      </c>
      <c r="C1" s="6" t="s">
        <v>620</v>
      </c>
      <c r="D1" s="6" t="s">
        <v>8</v>
      </c>
      <c r="E1" s="6" t="s">
        <v>10</v>
      </c>
    </row>
    <row r="2" spans="1:5">
      <c r="A2" s="6" t="s">
        <v>191</v>
      </c>
      <c r="B2" s="6">
        <v>409.81906127929699</v>
      </c>
    </row>
    <row r="3" spans="1:5">
      <c r="A3" s="6" t="s">
        <v>192</v>
      </c>
      <c r="B3" s="6">
        <v>417.18106079101602</v>
      </c>
      <c r="C3" s="6">
        <f>LN(B3/B2)*100</f>
        <v>1.7804577763742158</v>
      </c>
    </row>
    <row r="4" spans="1:5">
      <c r="A4" s="6" t="s">
        <v>193</v>
      </c>
      <c r="B4" s="6">
        <v>392.70333862304699</v>
      </c>
      <c r="C4" s="6">
        <f t="shared" ref="C4:C67" si="0">LN(B4/B3)*100</f>
        <v>-6.0465862839779092</v>
      </c>
    </row>
    <row r="5" spans="1:5">
      <c r="A5" s="6" t="s">
        <v>194</v>
      </c>
      <c r="B5" s="6">
        <v>374.29211425781301</v>
      </c>
      <c r="C5" s="6">
        <f t="shared" si="0"/>
        <v>-4.801791654598456</v>
      </c>
      <c r="D5" s="6">
        <f>_xlfn.STDEV.S(C3:C5)</f>
        <v>4.2059113155091108</v>
      </c>
    </row>
    <row r="6" spans="1:5">
      <c r="A6" s="6" t="s">
        <v>195</v>
      </c>
      <c r="B6" s="6">
        <v>369.19763183593801</v>
      </c>
      <c r="C6" s="6">
        <f t="shared" si="0"/>
        <v>-1.3704458419804602</v>
      </c>
      <c r="D6" s="6">
        <f t="shared" ref="D6:D69" si="1">_xlfn.STDEV.S(C4:C6)</f>
        <v>2.4217740463135371</v>
      </c>
    </row>
    <row r="7" spans="1:5">
      <c r="A7" s="6" t="s">
        <v>196</v>
      </c>
      <c r="B7" s="6">
        <v>352.52761840820301</v>
      </c>
      <c r="C7" s="6">
        <f t="shared" si="0"/>
        <v>-4.6203119018623431</v>
      </c>
      <c r="D7" s="6">
        <f t="shared" si="1"/>
        <v>1.9308330841718904</v>
      </c>
    </row>
    <row r="8" spans="1:5">
      <c r="A8" s="6" t="s">
        <v>197</v>
      </c>
      <c r="B8" s="6">
        <v>362.49856567382801</v>
      </c>
      <c r="C8" s="6">
        <f t="shared" si="0"/>
        <v>2.7891548247739797</v>
      </c>
      <c r="D8" s="6">
        <f t="shared" si="1"/>
        <v>3.7140298034876476</v>
      </c>
    </row>
    <row r="9" spans="1:5">
      <c r="A9" s="6" t="s">
        <v>198</v>
      </c>
      <c r="B9" s="6">
        <v>394.63180541992199</v>
      </c>
      <c r="C9" s="6">
        <f t="shared" si="0"/>
        <v>8.4932674487709079</v>
      </c>
      <c r="D9" s="6">
        <f t="shared" si="1"/>
        <v>6.5752447531850695</v>
      </c>
    </row>
    <row r="10" spans="1:5">
      <c r="A10" s="6" t="s">
        <v>199</v>
      </c>
      <c r="B10" s="6">
        <v>389.75500488281301</v>
      </c>
      <c r="C10" s="6">
        <f t="shared" si="0"/>
        <v>-1.243484289288566</v>
      </c>
      <c r="D10" s="6">
        <f t="shared" si="1"/>
        <v>4.8922287603251009</v>
      </c>
    </row>
    <row r="11" spans="1:5">
      <c r="A11" s="6" t="s">
        <v>200</v>
      </c>
      <c r="B11" s="6">
        <v>380.99520874023398</v>
      </c>
      <c r="C11" s="6">
        <f t="shared" si="0"/>
        <v>-2.2731549557192521</v>
      </c>
      <c r="D11" s="6">
        <f t="shared" si="1"/>
        <v>5.9411055015294307</v>
      </c>
    </row>
    <row r="12" spans="1:5">
      <c r="A12" s="6" t="s">
        <v>201</v>
      </c>
      <c r="B12" s="6">
        <v>381.79409790039102</v>
      </c>
      <c r="C12" s="6">
        <f t="shared" si="0"/>
        <v>0.20946529934300276</v>
      </c>
      <c r="D12" s="6">
        <f t="shared" si="1"/>
        <v>1.2473096059958966</v>
      </c>
    </row>
    <row r="13" spans="1:5">
      <c r="A13" s="6" t="s">
        <v>202</v>
      </c>
      <c r="B13" s="6">
        <v>376.68234252929699</v>
      </c>
      <c r="C13" s="6">
        <f t="shared" si="0"/>
        <v>-1.3479213049392647</v>
      </c>
      <c r="D13" s="6">
        <f t="shared" si="1"/>
        <v>1.2546522542507472</v>
      </c>
    </row>
    <row r="14" spans="1:5">
      <c r="A14" s="6" t="s">
        <v>203</v>
      </c>
      <c r="B14" s="6">
        <v>383.70227050781301</v>
      </c>
      <c r="C14" s="6">
        <f t="shared" si="0"/>
        <v>1.8464675132417649</v>
      </c>
      <c r="D14" s="6">
        <f t="shared" si="1"/>
        <v>1.5973597593752058</v>
      </c>
      <c r="E14" s="6">
        <f>_xlfn.STDEV.S(C3:C14)</f>
        <v>3.9806249493432406</v>
      </c>
    </row>
    <row r="15" spans="1:5">
      <c r="A15" s="6" t="s">
        <v>204</v>
      </c>
      <c r="B15" s="6">
        <v>364.39166259765602</v>
      </c>
      <c r="C15" s="6">
        <f t="shared" si="0"/>
        <v>-5.1637629323924568</v>
      </c>
      <c r="D15" s="6">
        <f t="shared" si="1"/>
        <v>3.5097031723594898</v>
      </c>
      <c r="E15" s="6">
        <f t="shared" ref="E15:E78" si="2">_xlfn.STDEV.S(C4:C15)</f>
        <v>4.1137671142654515</v>
      </c>
    </row>
    <row r="16" spans="1:5">
      <c r="A16" s="6" t="s">
        <v>205</v>
      </c>
      <c r="B16" s="6">
        <v>362.76080322265602</v>
      </c>
      <c r="C16" s="6">
        <f t="shared" si="0"/>
        <v>-0.44856125397709162</v>
      </c>
      <c r="D16" s="6">
        <f t="shared" si="1"/>
        <v>3.5740643253722171</v>
      </c>
      <c r="E16" s="6">
        <f t="shared" si="2"/>
        <v>3.8115267792071195</v>
      </c>
    </row>
    <row r="17" spans="1:5">
      <c r="A17" s="6" t="s">
        <v>206</v>
      </c>
      <c r="B17" s="6">
        <v>358.32333374023398</v>
      </c>
      <c r="C17" s="6">
        <f t="shared" si="0"/>
        <v>-1.2307927112367436</v>
      </c>
      <c r="D17" s="6">
        <f t="shared" si="1"/>
        <v>2.5269635164677804</v>
      </c>
      <c r="E17" s="6">
        <f t="shared" si="2"/>
        <v>3.5919150489533855</v>
      </c>
    </row>
    <row r="18" spans="1:5">
      <c r="A18" s="6" t="s">
        <v>207</v>
      </c>
      <c r="B18" s="6">
        <v>356.96429443359398</v>
      </c>
      <c r="C18" s="6">
        <f t="shared" si="0"/>
        <v>-0.37999844774982311</v>
      </c>
      <c r="D18" s="6">
        <f t="shared" si="1"/>
        <v>0.47265875461876433</v>
      </c>
      <c r="E18" s="6">
        <f t="shared" si="2"/>
        <v>3.5780220210645926</v>
      </c>
    </row>
    <row r="19" spans="1:5">
      <c r="A19" s="6" t="s">
        <v>208</v>
      </c>
      <c r="B19" s="6">
        <v>366.91000366210898</v>
      </c>
      <c r="C19" s="6">
        <f t="shared" si="0"/>
        <v>2.7480835168127009</v>
      </c>
      <c r="D19" s="6">
        <f t="shared" si="1"/>
        <v>2.0952407854445023</v>
      </c>
      <c r="E19" s="6">
        <f t="shared" si="2"/>
        <v>3.3930816217658206</v>
      </c>
    </row>
    <row r="20" spans="1:5">
      <c r="A20" s="6" t="s">
        <v>209</v>
      </c>
      <c r="B20" s="6">
        <v>367.79226684570301</v>
      </c>
      <c r="C20" s="6">
        <f t="shared" si="0"/>
        <v>0.24016901623760306</v>
      </c>
      <c r="D20" s="6">
        <f t="shared" si="1"/>
        <v>1.6562578101755363</v>
      </c>
      <c r="E20" s="6">
        <f t="shared" si="2"/>
        <v>3.3039739503336674</v>
      </c>
    </row>
    <row r="21" spans="1:5">
      <c r="A21" s="6" t="s">
        <v>210</v>
      </c>
      <c r="B21" s="6">
        <v>356.66952514648398</v>
      </c>
      <c r="C21" s="6">
        <f t="shared" si="0"/>
        <v>-3.0708633330954491</v>
      </c>
      <c r="D21" s="6">
        <f t="shared" si="1"/>
        <v>2.9186958503922256</v>
      </c>
      <c r="E21" s="6">
        <f t="shared" si="2"/>
        <v>2.1110840324517413</v>
      </c>
    </row>
    <row r="22" spans="1:5">
      <c r="A22" s="6" t="s">
        <v>211</v>
      </c>
      <c r="B22" s="6">
        <v>348.74285888671898</v>
      </c>
      <c r="C22" s="6">
        <f t="shared" si="0"/>
        <v>-2.2474796569671418</v>
      </c>
      <c r="D22" s="6">
        <f t="shared" si="1"/>
        <v>1.7238180403657186</v>
      </c>
      <c r="E22" s="6">
        <f t="shared" si="2"/>
        <v>2.1479775698102479</v>
      </c>
    </row>
    <row r="23" spans="1:5">
      <c r="A23" s="6" t="s">
        <v>212</v>
      </c>
      <c r="B23" s="6">
        <v>358.81436157226602</v>
      </c>
      <c r="C23" s="6">
        <f t="shared" si="0"/>
        <v>2.8470299446701657</v>
      </c>
      <c r="D23" s="6">
        <f t="shared" si="1"/>
        <v>3.2055537640765683</v>
      </c>
      <c r="E23" s="6">
        <f t="shared" si="2"/>
        <v>2.3547541782145034</v>
      </c>
    </row>
    <row r="24" spans="1:5">
      <c r="A24" s="6" t="s">
        <v>213</v>
      </c>
      <c r="B24" s="6">
        <v>359.58999633789102</v>
      </c>
      <c r="C24" s="6">
        <f t="shared" si="0"/>
        <v>0.21593272882150316</v>
      </c>
      <c r="D24" s="6">
        <f t="shared" si="1"/>
        <v>2.5477147022013735</v>
      </c>
      <c r="E24" s="6">
        <f t="shared" si="2"/>
        <v>2.3549320166782293</v>
      </c>
    </row>
    <row r="25" spans="1:5">
      <c r="A25" s="6" t="s">
        <v>214</v>
      </c>
      <c r="B25" s="6">
        <v>361.53201293945301</v>
      </c>
      <c r="C25" s="6">
        <f t="shared" si="0"/>
        <v>0.53861101767248121</v>
      </c>
      <c r="D25" s="6">
        <f t="shared" si="1"/>
        <v>1.4350140405737917</v>
      </c>
      <c r="E25" s="6">
        <f t="shared" si="2"/>
        <v>2.3561004143330679</v>
      </c>
    </row>
    <row r="26" spans="1:5">
      <c r="A26" s="6" t="s">
        <v>215</v>
      </c>
      <c r="B26" s="6">
        <v>354.70095825195301</v>
      </c>
      <c r="C26" s="6">
        <f t="shared" si="0"/>
        <v>-1.9075530166859027</v>
      </c>
      <c r="D26" s="6">
        <f t="shared" si="1"/>
        <v>1.3289740072989529</v>
      </c>
      <c r="E26" s="6">
        <f t="shared" si="2"/>
        <v>2.2873118232743077</v>
      </c>
    </row>
    <row r="27" spans="1:5">
      <c r="A27" s="6" t="s">
        <v>216</v>
      </c>
      <c r="B27" s="6">
        <v>353.77999877929699</v>
      </c>
      <c r="C27" s="6">
        <f t="shared" si="0"/>
        <v>-0.2599815795328384</v>
      </c>
      <c r="D27" s="6">
        <f t="shared" si="1"/>
        <v>1.2473946354851135</v>
      </c>
      <c r="E27" s="6">
        <f t="shared" si="2"/>
        <v>1.7932260643276141</v>
      </c>
    </row>
    <row r="28" spans="1:5">
      <c r="A28" s="6" t="s">
        <v>217</v>
      </c>
      <c r="B28" s="6">
        <v>344.18331909179699</v>
      </c>
      <c r="C28" s="6">
        <f t="shared" si="0"/>
        <v>-2.7500827797976206</v>
      </c>
      <c r="D28" s="6">
        <f t="shared" si="1"/>
        <v>1.2665538565869605</v>
      </c>
      <c r="E28" s="6">
        <f t="shared" si="2"/>
        <v>1.9343529334047593</v>
      </c>
    </row>
    <row r="29" spans="1:5">
      <c r="A29" s="6" t="s">
        <v>218</v>
      </c>
      <c r="B29" s="6">
        <v>338.69158935546898</v>
      </c>
      <c r="C29" s="6">
        <f t="shared" si="0"/>
        <v>-1.6084492387724163</v>
      </c>
      <c r="D29" s="6">
        <f t="shared" si="1"/>
        <v>1.2464814584507411</v>
      </c>
      <c r="E29" s="6">
        <f t="shared" si="2"/>
        <v>1.9514195650204389</v>
      </c>
    </row>
    <row r="30" spans="1:5">
      <c r="A30" s="6" t="s">
        <v>219</v>
      </c>
      <c r="B30" s="6">
        <v>337.09893798828102</v>
      </c>
      <c r="C30" s="6">
        <f t="shared" si="0"/>
        <v>-0.47134555793894689</v>
      </c>
      <c r="D30" s="6">
        <f t="shared" si="1"/>
        <v>1.1393693613312996</v>
      </c>
      <c r="E30" s="6">
        <f t="shared" si="2"/>
        <v>1.9512166407021723</v>
      </c>
    </row>
    <row r="31" spans="1:5">
      <c r="A31" s="6" t="s">
        <v>220</v>
      </c>
      <c r="B31" s="6">
        <v>341.02191162109398</v>
      </c>
      <c r="C31" s="6">
        <f t="shared" si="0"/>
        <v>1.1570260372668375</v>
      </c>
      <c r="D31" s="6">
        <f t="shared" si="1"/>
        <v>1.3899911471793891</v>
      </c>
      <c r="E31" s="6">
        <f t="shared" si="2"/>
        <v>1.7564716889412415</v>
      </c>
    </row>
    <row r="32" spans="1:5">
      <c r="A32" s="6" t="s">
        <v>221</v>
      </c>
      <c r="B32" s="6">
        <v>352.25448608398398</v>
      </c>
      <c r="C32" s="6">
        <f t="shared" si="0"/>
        <v>3.2407154036876538</v>
      </c>
      <c r="D32" s="6">
        <f t="shared" si="1"/>
        <v>1.8606787296862228</v>
      </c>
      <c r="E32" s="6">
        <f t="shared" si="2"/>
        <v>2.0734372475461007</v>
      </c>
    </row>
    <row r="33" spans="1:5">
      <c r="A33" s="6" t="s">
        <v>222</v>
      </c>
      <c r="B33" s="6">
        <v>342.89285278320301</v>
      </c>
      <c r="C33" s="6">
        <f t="shared" si="0"/>
        <v>-2.6935870401272268</v>
      </c>
      <c r="D33" s="6">
        <f t="shared" si="1"/>
        <v>3.0106734557293722</v>
      </c>
      <c r="E33" s="6">
        <f t="shared" si="2"/>
        <v>2.0310168832157265</v>
      </c>
    </row>
    <row r="34" spans="1:5">
      <c r="A34" s="6" t="s">
        <v>223</v>
      </c>
      <c r="B34" s="6">
        <v>345.00650024414102</v>
      </c>
      <c r="C34" s="6">
        <f t="shared" si="0"/>
        <v>0.6145242333143851</v>
      </c>
      <c r="D34" s="6">
        <f t="shared" si="1"/>
        <v>2.9736740954439189</v>
      </c>
      <c r="E34" s="6">
        <f t="shared" si="2"/>
        <v>1.9516472158183116</v>
      </c>
    </row>
    <row r="35" spans="1:5">
      <c r="A35" s="6" t="s">
        <v>224</v>
      </c>
      <c r="B35" s="6">
        <v>344.89239501953102</v>
      </c>
      <c r="C35" s="6">
        <f t="shared" si="0"/>
        <v>-3.3078825443504781E-2</v>
      </c>
      <c r="D35" s="6">
        <f t="shared" si="1"/>
        <v>1.7531540091876139</v>
      </c>
      <c r="E35" s="6">
        <f t="shared" si="2"/>
        <v>1.7211360319022111</v>
      </c>
    </row>
    <row r="36" spans="1:5">
      <c r="A36" s="6" t="s">
        <v>225</v>
      </c>
      <c r="B36" s="6">
        <v>335.050537109375</v>
      </c>
      <c r="C36" s="6">
        <f t="shared" si="0"/>
        <v>-2.8951092396597717</v>
      </c>
      <c r="D36" s="6">
        <f t="shared" si="1"/>
        <v>1.8676248252897829</v>
      </c>
      <c r="E36" s="6">
        <f t="shared" si="2"/>
        <v>1.8601566952698863</v>
      </c>
    </row>
    <row r="37" spans="1:5">
      <c r="A37" s="6" t="s">
        <v>226</v>
      </c>
      <c r="B37" s="6">
        <v>334.80712890625</v>
      </c>
      <c r="C37" s="6">
        <f t="shared" si="0"/>
        <v>-7.2674607214993844E-2</v>
      </c>
      <c r="D37" s="6">
        <f t="shared" si="1"/>
        <v>1.6410831368467556</v>
      </c>
      <c r="E37" s="6">
        <f t="shared" si="2"/>
        <v>1.8346643667669649</v>
      </c>
    </row>
    <row r="38" spans="1:5">
      <c r="A38" s="6" t="s">
        <v>227</v>
      </c>
      <c r="B38" s="6">
        <v>329.03054809570301</v>
      </c>
      <c r="C38" s="6">
        <f t="shared" si="0"/>
        <v>-1.7404033608375418</v>
      </c>
      <c r="D38" s="6">
        <f t="shared" si="1"/>
        <v>1.4189668845483865</v>
      </c>
      <c r="E38" s="6">
        <f t="shared" si="2"/>
        <v>1.8247735633490334</v>
      </c>
    </row>
    <row r="39" spans="1:5">
      <c r="A39" s="6" t="s">
        <v>228</v>
      </c>
      <c r="B39" s="6">
        <v>329.29998779296898</v>
      </c>
      <c r="C39" s="6">
        <f t="shared" si="0"/>
        <v>8.1855450301027768E-2</v>
      </c>
      <c r="D39" s="6">
        <f t="shared" si="1"/>
        <v>1.0104310886207164</v>
      </c>
      <c r="E39" s="6">
        <f t="shared" si="2"/>
        <v>1.8336541191508484</v>
      </c>
    </row>
    <row r="40" spans="1:5">
      <c r="A40" s="6" t="s">
        <v>229</v>
      </c>
      <c r="B40" s="6">
        <v>330.09695434570301</v>
      </c>
      <c r="C40" s="6">
        <f t="shared" si="0"/>
        <v>0.24172600443525374</v>
      </c>
      <c r="D40" s="6">
        <f t="shared" si="1"/>
        <v>1.1011374868386534</v>
      </c>
      <c r="E40" s="6">
        <f t="shared" si="2"/>
        <v>1.7138537999899857</v>
      </c>
    </row>
    <row r="41" spans="1:5">
      <c r="A41" s="6" t="s">
        <v>230</v>
      </c>
      <c r="B41" s="6">
        <v>342.05712890625</v>
      </c>
      <c r="C41" s="6">
        <f t="shared" si="0"/>
        <v>3.559135434087044</v>
      </c>
      <c r="D41" s="6">
        <f t="shared" si="1"/>
        <v>1.9630860060824589</v>
      </c>
      <c r="E41" s="6">
        <f t="shared" si="2"/>
        <v>1.9946360549101232</v>
      </c>
    </row>
    <row r="42" spans="1:5">
      <c r="A42" s="6" t="s">
        <v>231</v>
      </c>
      <c r="B42" s="6">
        <v>366.66799926757801</v>
      </c>
      <c r="C42" s="6">
        <f t="shared" si="0"/>
        <v>6.9479037779964532</v>
      </c>
      <c r="D42" s="6">
        <f t="shared" si="1"/>
        <v>3.3531521623499128</v>
      </c>
      <c r="E42" s="6">
        <f t="shared" si="2"/>
        <v>2.796194259404825</v>
      </c>
    </row>
    <row r="43" spans="1:5">
      <c r="A43" s="6" t="s">
        <v>232</v>
      </c>
      <c r="B43" s="6">
        <v>371.80999755859398</v>
      </c>
      <c r="C43" s="6">
        <f t="shared" si="0"/>
        <v>1.3926160062247273</v>
      </c>
      <c r="D43" s="6">
        <f t="shared" si="1"/>
        <v>2.7999636767639151</v>
      </c>
      <c r="E43" s="6">
        <f t="shared" si="2"/>
        <v>2.8005134137621228</v>
      </c>
    </row>
    <row r="44" spans="1:5">
      <c r="A44" s="6" t="s">
        <v>233</v>
      </c>
      <c r="B44" s="6">
        <v>392.39999389648398</v>
      </c>
      <c r="C44" s="6">
        <f t="shared" si="0"/>
        <v>5.3898747596768786</v>
      </c>
      <c r="D44" s="6">
        <f t="shared" si="1"/>
        <v>2.8655061853935493</v>
      </c>
      <c r="E44" s="6">
        <f t="shared" si="2"/>
        <v>3.0352347270566686</v>
      </c>
    </row>
    <row r="45" spans="1:5">
      <c r="A45" s="6" t="s">
        <v>234</v>
      </c>
      <c r="B45" s="6">
        <v>378.70001220703102</v>
      </c>
      <c r="C45" s="6">
        <f t="shared" si="0"/>
        <v>-3.5537344995096856</v>
      </c>
      <c r="D45" s="6">
        <f t="shared" si="1"/>
        <v>4.4801898666729993</v>
      </c>
      <c r="E45" s="6">
        <f t="shared" si="2"/>
        <v>3.1362737352322316</v>
      </c>
    </row>
    <row r="46" spans="1:5">
      <c r="A46" s="6" t="s">
        <v>235</v>
      </c>
      <c r="B46" s="6">
        <v>354.39999389648398</v>
      </c>
      <c r="C46" s="6">
        <f t="shared" si="0"/>
        <v>-6.6318165632973738</v>
      </c>
      <c r="D46" s="6">
        <f t="shared" si="1"/>
        <v>6.2447817954578895</v>
      </c>
      <c r="E46" s="6">
        <f t="shared" si="2"/>
        <v>3.8069527527736273</v>
      </c>
    </row>
    <row r="47" spans="1:5">
      <c r="A47" s="6" t="s">
        <v>236</v>
      </c>
      <c r="B47" s="6">
        <v>362.38000488281301</v>
      </c>
      <c r="C47" s="6">
        <f t="shared" si="0"/>
        <v>2.2267196973435817</v>
      </c>
      <c r="D47" s="6">
        <f t="shared" si="1"/>
        <v>4.4974419506059338</v>
      </c>
      <c r="E47" s="6">
        <f t="shared" si="2"/>
        <v>3.8487502517787937</v>
      </c>
    </row>
    <row r="48" spans="1:5">
      <c r="A48" s="6" t="s">
        <v>237</v>
      </c>
      <c r="B48" s="6">
        <v>374.16751098632801</v>
      </c>
      <c r="C48" s="6">
        <f t="shared" si="0"/>
        <v>3.2010188997118965</v>
      </c>
      <c r="D48" s="6">
        <f t="shared" si="1"/>
        <v>5.4176805747392009</v>
      </c>
      <c r="E48" s="6">
        <f t="shared" si="2"/>
        <v>3.7741259533010143</v>
      </c>
    </row>
    <row r="49" spans="1:5">
      <c r="A49" s="6" t="s">
        <v>238</v>
      </c>
      <c r="B49" s="6">
        <v>383.302001953125</v>
      </c>
      <c r="C49" s="6">
        <f t="shared" si="0"/>
        <v>2.4119607834081842</v>
      </c>
      <c r="D49" s="6">
        <f t="shared" si="1"/>
        <v>0.51739506288822901</v>
      </c>
      <c r="E49" s="6">
        <f t="shared" si="2"/>
        <v>3.7828496607534601</v>
      </c>
    </row>
    <row r="50" spans="1:5">
      <c r="A50" s="6" t="s">
        <v>239</v>
      </c>
      <c r="B50" s="6">
        <v>387.07751464843801</v>
      </c>
      <c r="C50" s="6">
        <f t="shared" si="0"/>
        <v>0.98017739089084277</v>
      </c>
      <c r="D50" s="6">
        <f t="shared" si="1"/>
        <v>1.1258147717168963</v>
      </c>
      <c r="E50" s="6">
        <f t="shared" si="2"/>
        <v>3.6753593534963964</v>
      </c>
    </row>
    <row r="51" spans="1:5">
      <c r="A51" s="6" t="s">
        <v>240</v>
      </c>
      <c r="B51" s="6">
        <v>382.30499267578102</v>
      </c>
      <c r="C51" s="6">
        <f t="shared" si="0"/>
        <v>-1.2406269029592245</v>
      </c>
      <c r="D51" s="6">
        <f t="shared" si="1"/>
        <v>1.840442528364405</v>
      </c>
      <c r="E51" s="6">
        <f t="shared" si="2"/>
        <v>3.7362936966985845</v>
      </c>
    </row>
    <row r="52" spans="1:5">
      <c r="A52" s="6" t="s">
        <v>241</v>
      </c>
      <c r="B52" s="6">
        <v>383.87750244140602</v>
      </c>
      <c r="C52" s="6">
        <f t="shared" si="0"/>
        <v>0.41047974435022405</v>
      </c>
      <c r="D52" s="6">
        <f t="shared" si="1"/>
        <v>1.1534499180607614</v>
      </c>
      <c r="E52" s="6">
        <f t="shared" si="2"/>
        <v>3.7324950443698768</v>
      </c>
    </row>
    <row r="53" spans="1:5">
      <c r="A53" s="6" t="s">
        <v>242</v>
      </c>
      <c r="B53" s="6">
        <v>377.321044921875</v>
      </c>
      <c r="C53" s="6">
        <f t="shared" si="0"/>
        <v>-1.7227094533012137</v>
      </c>
      <c r="D53" s="6">
        <f t="shared" si="1"/>
        <v>1.1187085485140495</v>
      </c>
      <c r="E53" s="6">
        <f t="shared" si="2"/>
        <v>3.7478390791245304</v>
      </c>
    </row>
    <row r="54" spans="1:5">
      <c r="A54" s="6" t="s">
        <v>243</v>
      </c>
      <c r="B54" s="6">
        <v>381.58999633789102</v>
      </c>
      <c r="C54" s="6">
        <f t="shared" si="0"/>
        <v>1.1250321079797834</v>
      </c>
      <c r="D54" s="6">
        <f t="shared" si="1"/>
        <v>1.4815933558837091</v>
      </c>
      <c r="E54" s="6">
        <f t="shared" si="2"/>
        <v>3.2220592416745508</v>
      </c>
    </row>
    <row r="55" spans="1:5">
      <c r="A55" s="6" t="s">
        <v>244</v>
      </c>
      <c r="B55" s="6">
        <v>385.74319458007801</v>
      </c>
      <c r="C55" s="6">
        <f t="shared" si="0"/>
        <v>1.082512485683544</v>
      </c>
      <c r="D55" s="6">
        <f t="shared" si="1"/>
        <v>1.6320084785874913</v>
      </c>
      <c r="E55" s="6">
        <f t="shared" si="2"/>
        <v>3.2140166080606805</v>
      </c>
    </row>
    <row r="56" spans="1:5">
      <c r="A56" s="6" t="s">
        <v>245</v>
      </c>
      <c r="B56" s="6">
        <v>385.39999389648398</v>
      </c>
      <c r="C56" s="6">
        <f t="shared" si="0"/>
        <v>-8.9010889645982708E-2</v>
      </c>
      <c r="D56" s="6">
        <f t="shared" si="1"/>
        <v>0.68898177737245692</v>
      </c>
      <c r="E56" s="6">
        <f t="shared" si="2"/>
        <v>2.7870472459881732</v>
      </c>
    </row>
    <row r="57" spans="1:5">
      <c r="A57" s="6" t="s">
        <v>246</v>
      </c>
      <c r="B57" s="6">
        <v>380.76135253906301</v>
      </c>
      <c r="C57" s="6">
        <f t="shared" si="0"/>
        <v>-1.2108932557730043</v>
      </c>
      <c r="D57" s="6">
        <f t="shared" si="1"/>
        <v>1.1467924076393914</v>
      </c>
      <c r="E57" s="6">
        <f t="shared" si="2"/>
        <v>2.6029115161628336</v>
      </c>
    </row>
    <row r="58" spans="1:5">
      <c r="A58" s="6" t="s">
        <v>247</v>
      </c>
      <c r="B58" s="6">
        <v>391.92810058593801</v>
      </c>
      <c r="C58" s="6">
        <f t="shared" si="0"/>
        <v>2.8905598509222465</v>
      </c>
      <c r="D58" s="6">
        <f t="shared" si="1"/>
        <v>2.1196847024930063</v>
      </c>
      <c r="E58" s="6">
        <f t="shared" si="2"/>
        <v>1.664690671727898</v>
      </c>
    </row>
    <row r="59" spans="1:5">
      <c r="A59" s="6" t="s">
        <v>248</v>
      </c>
      <c r="B59" s="6">
        <v>389.59445190429699</v>
      </c>
      <c r="C59" s="6">
        <f t="shared" si="0"/>
        <v>-0.59720749199913414</v>
      </c>
      <c r="D59" s="6">
        <f t="shared" si="1"/>
        <v>2.2122028554296924</v>
      </c>
      <c r="E59" s="6">
        <f t="shared" si="2"/>
        <v>1.6501850059261831</v>
      </c>
    </row>
    <row r="60" spans="1:5">
      <c r="A60" s="6" t="s">
        <v>249</v>
      </c>
      <c r="B60" s="6">
        <v>384.44125366210898</v>
      </c>
      <c r="C60" s="6">
        <f t="shared" si="0"/>
        <v>-1.3315340216662692</v>
      </c>
      <c r="D60" s="6">
        <f t="shared" si="1"/>
        <v>2.2557272722070274</v>
      </c>
      <c r="E60" s="6">
        <f t="shared" si="2"/>
        <v>1.5147436459108425</v>
      </c>
    </row>
    <row r="61" spans="1:5">
      <c r="A61" s="6" t="s">
        <v>250</v>
      </c>
      <c r="B61" s="6">
        <v>379.39999389648398</v>
      </c>
      <c r="C61" s="6">
        <f t="shared" si="0"/>
        <v>-1.3199949544641281</v>
      </c>
      <c r="D61" s="6">
        <f t="shared" si="1"/>
        <v>0.42067214433995509</v>
      </c>
      <c r="E61" s="6">
        <f t="shared" si="2"/>
        <v>1.4041482486172654</v>
      </c>
    </row>
    <row r="62" spans="1:5">
      <c r="A62" s="6" t="s">
        <v>251</v>
      </c>
      <c r="B62" s="6">
        <v>378.54998779296898</v>
      </c>
      <c r="C62" s="6">
        <f t="shared" si="0"/>
        <v>-0.22429091111262173</v>
      </c>
      <c r="D62" s="6">
        <f t="shared" si="1"/>
        <v>0.63596223768360816</v>
      </c>
      <c r="E62" s="6">
        <f t="shared" si="2"/>
        <v>1.3635252983663293</v>
      </c>
    </row>
    <row r="63" spans="1:5">
      <c r="A63" s="6" t="s">
        <v>252</v>
      </c>
      <c r="B63" s="6">
        <v>376.50524902343801</v>
      </c>
      <c r="C63" s="6">
        <f t="shared" si="0"/>
        <v>-0.54161435304201389</v>
      </c>
      <c r="D63" s="6">
        <f t="shared" si="1"/>
        <v>0.56378747149450581</v>
      </c>
      <c r="E63" s="6">
        <f t="shared" si="2"/>
        <v>1.3288483128698882</v>
      </c>
    </row>
    <row r="64" spans="1:5">
      <c r="A64" s="6" t="s">
        <v>253</v>
      </c>
      <c r="B64" s="6">
        <v>381.66189575195301</v>
      </c>
      <c r="C64" s="6">
        <f t="shared" si="0"/>
        <v>1.3603138256796399</v>
      </c>
      <c r="D64" s="6">
        <f t="shared" si="1"/>
        <v>1.0189044063500965</v>
      </c>
      <c r="E64" s="6">
        <f t="shared" si="2"/>
        <v>1.3906503242731434</v>
      </c>
    </row>
    <row r="65" spans="1:5">
      <c r="A65" s="6" t="s">
        <v>254</v>
      </c>
      <c r="B65" s="6">
        <v>391.04443359375</v>
      </c>
      <c r="C65" s="6">
        <f t="shared" si="0"/>
        <v>2.4286067404580214</v>
      </c>
      <c r="D65" s="6">
        <f t="shared" si="1"/>
        <v>1.5044818539425071</v>
      </c>
      <c r="E65" s="6">
        <f t="shared" si="2"/>
        <v>1.4512616717866724</v>
      </c>
    </row>
    <row r="66" spans="1:5">
      <c r="A66" s="6" t="s">
        <v>255</v>
      </c>
      <c r="B66" s="6">
        <v>385.21905517578102</v>
      </c>
      <c r="C66" s="6">
        <f t="shared" si="0"/>
        <v>-1.5009047467735128</v>
      </c>
      <c r="D66" s="6">
        <f t="shared" si="1"/>
        <v>2.0317841912713535</v>
      </c>
      <c r="E66" s="6">
        <f t="shared" si="2"/>
        <v>1.5118823725934203</v>
      </c>
    </row>
    <row r="67" spans="1:5">
      <c r="A67" s="6" t="s">
        <v>256</v>
      </c>
      <c r="B67" s="6">
        <v>387.490478515625</v>
      </c>
      <c r="C67" s="6">
        <f t="shared" si="0"/>
        <v>0.58791299532114549</v>
      </c>
      <c r="D67" s="6">
        <f t="shared" si="1"/>
        <v>1.9660609329045065</v>
      </c>
      <c r="E67" s="6">
        <f t="shared" si="2"/>
        <v>1.4885966739904528</v>
      </c>
    </row>
    <row r="68" spans="1:5">
      <c r="A68" s="6" t="s">
        <v>257</v>
      </c>
      <c r="B68" s="6">
        <v>386.240478515625</v>
      </c>
      <c r="C68" s="6">
        <f t="shared" ref="C68:C131" si="3">LN(B68/B67)*100</f>
        <v>-0.32311001030559444</v>
      </c>
      <c r="D68" s="6">
        <f t="shared" si="1"/>
        <v>1.0472442343059347</v>
      </c>
      <c r="E68" s="6">
        <f t="shared" si="2"/>
        <v>1.4919378534644825</v>
      </c>
    </row>
    <row r="69" spans="1:5">
      <c r="A69" s="6" t="s">
        <v>258</v>
      </c>
      <c r="B69" s="6">
        <v>383.69763183593801</v>
      </c>
      <c r="C69" s="6">
        <f t="shared" si="3"/>
        <v>-0.66053514977392291</v>
      </c>
      <c r="D69" s="6">
        <f t="shared" si="1"/>
        <v>0.64581233245653713</v>
      </c>
      <c r="E69" s="6">
        <f t="shared" si="2"/>
        <v>1.4588128790444199</v>
      </c>
    </row>
    <row r="70" spans="1:5">
      <c r="A70" s="6" t="s">
        <v>259</v>
      </c>
      <c r="B70" s="6">
        <v>383.21749877929699</v>
      </c>
      <c r="C70" s="6">
        <f t="shared" si="3"/>
        <v>-0.12521153911383398</v>
      </c>
      <c r="D70" s="6">
        <f t="shared" ref="D70:D133" si="4">_xlfn.STDEV.S(C68:C70)</f>
        <v>0.27067535837093731</v>
      </c>
      <c r="E70" s="6">
        <f t="shared" si="2"/>
        <v>1.1559349064060973</v>
      </c>
    </row>
    <row r="71" spans="1:5">
      <c r="A71" s="6" t="s">
        <v>260</v>
      </c>
      <c r="B71" s="6">
        <v>383.06903076171898</v>
      </c>
      <c r="C71" s="6">
        <f t="shared" si="3"/>
        <v>-3.8750001132008279E-2</v>
      </c>
      <c r="D71" s="6">
        <f t="shared" si="4"/>
        <v>0.33681442386770022</v>
      </c>
      <c r="E71" s="6">
        <f t="shared" si="2"/>
        <v>1.1491534886186416</v>
      </c>
    </row>
    <row r="72" spans="1:5">
      <c r="A72" s="6" t="s">
        <v>261</v>
      </c>
      <c r="B72" s="6">
        <v>385.67630004882801</v>
      </c>
      <c r="C72" s="6">
        <f t="shared" si="3"/>
        <v>0.67832068169284887</v>
      </c>
      <c r="D72" s="6">
        <f t="shared" si="4"/>
        <v>0.44108389065868364</v>
      </c>
      <c r="E72" s="6">
        <f t="shared" si="2"/>
        <v>1.1054580528157267</v>
      </c>
    </row>
    <row r="73" spans="1:5">
      <c r="A73" s="6" t="s">
        <v>262</v>
      </c>
      <c r="B73" s="6">
        <v>387.55767822265602</v>
      </c>
      <c r="C73" s="6">
        <f t="shared" si="3"/>
        <v>0.4866268010381582</v>
      </c>
      <c r="D73" s="6">
        <f t="shared" si="4"/>
        <v>0.37124962229069725</v>
      </c>
      <c r="E73" s="6">
        <f t="shared" si="2"/>
        <v>1.0255049577421871</v>
      </c>
    </row>
    <row r="74" spans="1:5">
      <c r="A74" s="6" t="s">
        <v>263</v>
      </c>
      <c r="B74" s="6">
        <v>400.07058715820301</v>
      </c>
      <c r="C74" s="6">
        <f t="shared" si="3"/>
        <v>3.177631469187074</v>
      </c>
      <c r="D74" s="6">
        <f t="shared" si="4"/>
        <v>1.5013775385938475</v>
      </c>
      <c r="E74" s="6">
        <f t="shared" si="2"/>
        <v>1.3295484160571978</v>
      </c>
    </row>
    <row r="75" spans="1:5">
      <c r="A75" s="6" t="s">
        <v>264</v>
      </c>
      <c r="B75" s="6">
        <v>404.48422241210898</v>
      </c>
      <c r="C75" s="6">
        <f t="shared" si="3"/>
        <v>1.0971731141304397</v>
      </c>
      <c r="D75" s="6">
        <f t="shared" si="4"/>
        <v>1.4108259927878415</v>
      </c>
      <c r="E75" s="6">
        <f t="shared" si="2"/>
        <v>1.3010872600334886</v>
      </c>
    </row>
    <row r="76" spans="1:5">
      <c r="A76" s="6" t="s">
        <v>265</v>
      </c>
      <c r="B76" s="6">
        <v>396.32632446289102</v>
      </c>
      <c r="C76" s="6">
        <f t="shared" si="3"/>
        <v>-2.0374806991887375</v>
      </c>
      <c r="D76" s="6">
        <f t="shared" si="4"/>
        <v>2.6252541599250558</v>
      </c>
      <c r="E76" s="6">
        <f t="shared" si="2"/>
        <v>1.4776877648288074</v>
      </c>
    </row>
    <row r="77" spans="1:5">
      <c r="A77" s="6" t="s">
        <v>266</v>
      </c>
      <c r="B77" s="6">
        <v>393.14498901367199</v>
      </c>
      <c r="C77" s="6">
        <f t="shared" si="3"/>
        <v>-0.80594509645401535</v>
      </c>
      <c r="D77" s="6">
        <f t="shared" si="4"/>
        <v>1.5792716355764458</v>
      </c>
      <c r="E77" s="6">
        <f t="shared" si="2"/>
        <v>1.3460803793500553</v>
      </c>
    </row>
    <row r="78" spans="1:5">
      <c r="A78" s="6" t="s">
        <v>267</v>
      </c>
      <c r="B78" s="6">
        <v>391.94287109375</v>
      </c>
      <c r="C78" s="6">
        <f t="shared" si="3"/>
        <v>-0.30623804556854484</v>
      </c>
      <c r="D78" s="6">
        <f t="shared" si="4"/>
        <v>0.89102826397573898</v>
      </c>
      <c r="E78" s="6">
        <f t="shared" si="2"/>
        <v>1.262994920855143</v>
      </c>
    </row>
    <row r="79" spans="1:5">
      <c r="A79" s="6" t="s">
        <v>268</v>
      </c>
      <c r="B79" s="6">
        <v>385.27249145507801</v>
      </c>
      <c r="C79" s="6">
        <f t="shared" si="3"/>
        <v>-1.7165238214155043</v>
      </c>
      <c r="D79" s="6">
        <f t="shared" si="4"/>
        <v>0.71504856718657051</v>
      </c>
      <c r="E79" s="6">
        <f t="shared" ref="E79:E142" si="5">_xlfn.STDEV.S(C68:C79)</f>
        <v>1.3608016330698183</v>
      </c>
    </row>
    <row r="80" spans="1:5">
      <c r="A80" s="6" t="s">
        <v>269</v>
      </c>
      <c r="B80" s="6">
        <v>383.58636474609398</v>
      </c>
      <c r="C80" s="6">
        <f t="shared" si="3"/>
        <v>-0.43860570726478987</v>
      </c>
      <c r="D80" s="6">
        <f t="shared" si="4"/>
        <v>0.77883479997298011</v>
      </c>
      <c r="E80" s="6">
        <f t="shared" si="5"/>
        <v>1.3633316581318653</v>
      </c>
    </row>
    <row r="81" spans="1:5">
      <c r="A81" s="6" t="s">
        <v>270</v>
      </c>
      <c r="B81" s="6">
        <v>387.471435546875</v>
      </c>
      <c r="C81" s="6">
        <f t="shared" si="3"/>
        <v>1.0077334481345976</v>
      </c>
      <c r="D81" s="6">
        <f t="shared" si="4"/>
        <v>1.3629960460698647</v>
      </c>
      <c r="E81" s="6">
        <f t="shared" si="5"/>
        <v>1.3811859555947226</v>
      </c>
    </row>
    <row r="82" spans="1:5">
      <c r="A82" s="6" t="s">
        <v>271</v>
      </c>
      <c r="B82" s="6">
        <v>382.96499633789102</v>
      </c>
      <c r="C82" s="6">
        <f t="shared" si="3"/>
        <v>-1.1698539728232009</v>
      </c>
      <c r="D82" s="6">
        <f t="shared" si="4"/>
        <v>1.1081898118280726</v>
      </c>
      <c r="E82" s="6">
        <f t="shared" si="5"/>
        <v>1.4275460691061084</v>
      </c>
    </row>
    <row r="83" spans="1:5">
      <c r="A83" s="6" t="s">
        <v>272</v>
      </c>
      <c r="B83" s="6">
        <v>381.07272338867199</v>
      </c>
      <c r="C83" s="6">
        <f t="shared" si="3"/>
        <v>-0.49533596821009307</v>
      </c>
      <c r="D83" s="6">
        <f t="shared" si="4"/>
        <v>1.1147555176518642</v>
      </c>
      <c r="E83" s="6">
        <f t="shared" si="5"/>
        <v>1.4345805035950623</v>
      </c>
    </row>
    <row r="84" spans="1:5">
      <c r="A84" s="6" t="s">
        <v>273</v>
      </c>
      <c r="B84" s="6">
        <v>378.51666259765602</v>
      </c>
      <c r="C84" s="6">
        <f t="shared" si="3"/>
        <v>-0.67301373246559493</v>
      </c>
      <c r="D84" s="6">
        <f t="shared" si="4"/>
        <v>0.34961744590735333</v>
      </c>
      <c r="E84" s="6">
        <f t="shared" si="5"/>
        <v>1.4257759727931496</v>
      </c>
    </row>
    <row r="85" spans="1:5">
      <c r="A85" s="6" t="s">
        <v>274</v>
      </c>
      <c r="B85" s="6">
        <v>368.97766113281301</v>
      </c>
      <c r="C85" s="6">
        <f t="shared" si="3"/>
        <v>-2.5523991351101816</v>
      </c>
      <c r="D85" s="6">
        <f t="shared" si="4"/>
        <v>1.1398221902414876</v>
      </c>
      <c r="E85" s="6">
        <f t="shared" si="5"/>
        <v>1.5643877707625267</v>
      </c>
    </row>
    <row r="86" spans="1:5">
      <c r="A86" s="6" t="s">
        <v>275</v>
      </c>
      <c r="B86" s="6">
        <v>355.20001220703102</v>
      </c>
      <c r="C86" s="6">
        <f t="shared" si="3"/>
        <v>-3.8055057787849949</v>
      </c>
      <c r="D86" s="6">
        <f t="shared" si="4"/>
        <v>1.576645815877799</v>
      </c>
      <c r="E86" s="6">
        <f t="shared" si="5"/>
        <v>1.3988108026174475</v>
      </c>
    </row>
    <row r="87" spans="1:5">
      <c r="A87" s="6" t="s">
        <v>276</v>
      </c>
      <c r="B87" s="6">
        <v>346.71319580078102</v>
      </c>
      <c r="C87" s="6">
        <f t="shared" si="3"/>
        <v>-2.418313236776596</v>
      </c>
      <c r="D87" s="6">
        <f t="shared" si="4"/>
        <v>0.76513162671068258</v>
      </c>
      <c r="E87" s="6">
        <f t="shared" si="5"/>
        <v>1.2851570973992044</v>
      </c>
    </row>
    <row r="88" spans="1:5">
      <c r="A88" s="6" t="s">
        <v>277</v>
      </c>
      <c r="B88" s="6">
        <v>351.80526733398398</v>
      </c>
      <c r="C88" s="6">
        <f t="shared" si="3"/>
        <v>1.4579891598596779</v>
      </c>
      <c r="D88" s="6">
        <f t="shared" si="4"/>
        <v>2.7280763182112389</v>
      </c>
      <c r="E88" s="6">
        <f t="shared" si="5"/>
        <v>1.4802494793431979</v>
      </c>
    </row>
    <row r="89" spans="1:5">
      <c r="A89" s="6" t="s">
        <v>278</v>
      </c>
      <c r="B89" s="6">
        <v>344.58334350585898</v>
      </c>
      <c r="C89" s="6">
        <f t="shared" si="3"/>
        <v>-2.0741817524460444</v>
      </c>
      <c r="D89" s="6">
        <f t="shared" si="4"/>
        <v>2.1455526911270169</v>
      </c>
      <c r="E89" s="6">
        <f t="shared" si="5"/>
        <v>1.5106425578382436</v>
      </c>
    </row>
    <row r="90" spans="1:5">
      <c r="A90" s="6" t="s">
        <v>279</v>
      </c>
      <c r="B90" s="6">
        <v>343.70278930664102</v>
      </c>
      <c r="C90" s="6">
        <f t="shared" si="3"/>
        <v>-0.25586878411363378</v>
      </c>
      <c r="D90" s="6">
        <f t="shared" si="4"/>
        <v>1.7663428535000827</v>
      </c>
      <c r="E90" s="6">
        <f t="shared" si="5"/>
        <v>1.5131125695365661</v>
      </c>
    </row>
    <row r="91" spans="1:5">
      <c r="A91" s="6" t="s">
        <v>280</v>
      </c>
      <c r="B91" s="6">
        <v>340.476318359375</v>
      </c>
      <c r="C91" s="6">
        <f t="shared" si="3"/>
        <v>-0.94317257843684921</v>
      </c>
      <c r="D91" s="6">
        <f t="shared" si="4"/>
        <v>0.9181349127615428</v>
      </c>
      <c r="E91" s="6">
        <f t="shared" si="5"/>
        <v>1.5006282798769546</v>
      </c>
    </row>
    <row r="92" spans="1:5">
      <c r="A92" s="6" t="s">
        <v>281</v>
      </c>
      <c r="B92" s="6">
        <v>324.088623046875</v>
      </c>
      <c r="C92" s="6">
        <f t="shared" si="3"/>
        <v>-4.9328567252680244</v>
      </c>
      <c r="D92" s="6">
        <f t="shared" si="4"/>
        <v>2.5253442768221617</v>
      </c>
      <c r="E92" s="6">
        <f t="shared" si="5"/>
        <v>1.8578994601896985</v>
      </c>
    </row>
    <row r="93" spans="1:5">
      <c r="A93" s="6" t="s">
        <v>282</v>
      </c>
      <c r="B93" s="6">
        <v>324.04998779296898</v>
      </c>
      <c r="C93" s="6">
        <f t="shared" si="3"/>
        <v>-1.1921910932518072E-2</v>
      </c>
      <c r="D93" s="6">
        <f t="shared" si="4"/>
        <v>2.614077493245067</v>
      </c>
      <c r="E93" s="6">
        <f t="shared" si="5"/>
        <v>1.7581840878891095</v>
      </c>
    </row>
    <row r="94" spans="1:5">
      <c r="A94" s="6" t="s">
        <v>283</v>
      </c>
      <c r="B94" s="6">
        <v>324.47619628906301</v>
      </c>
      <c r="C94" s="6">
        <f t="shared" si="3"/>
        <v>0.13143912086078224</v>
      </c>
      <c r="D94" s="6">
        <f t="shared" si="4"/>
        <v>2.883378927852227</v>
      </c>
      <c r="E94" s="6">
        <f t="shared" si="5"/>
        <v>1.8187801801514467</v>
      </c>
    </row>
    <row r="95" spans="1:5">
      <c r="A95" s="6" t="s">
        <v>284</v>
      </c>
      <c r="B95" s="6">
        <v>323.88333129882801</v>
      </c>
      <c r="C95" s="6">
        <f t="shared" si="3"/>
        <v>-0.182881605112033</v>
      </c>
      <c r="D95" s="6">
        <f t="shared" si="4"/>
        <v>0.1573621731584344</v>
      </c>
      <c r="E95" s="6">
        <f t="shared" si="5"/>
        <v>1.8347797857179331</v>
      </c>
    </row>
    <row r="96" spans="1:5">
      <c r="A96" s="6" t="s">
        <v>285</v>
      </c>
      <c r="B96" s="6">
        <v>305.34616088867199</v>
      </c>
      <c r="C96" s="6">
        <f t="shared" si="3"/>
        <v>-5.8937275593325031</v>
      </c>
      <c r="D96" s="6">
        <f t="shared" si="4"/>
        <v>3.3915383077035455</v>
      </c>
      <c r="E96" s="6">
        <f t="shared" si="5"/>
        <v>2.2339042313637383</v>
      </c>
    </row>
    <row r="97" spans="1:5">
      <c r="A97" s="6" t="s">
        <v>286</v>
      </c>
      <c r="B97" s="6">
        <v>287.61999511718801</v>
      </c>
      <c r="C97" s="6">
        <f t="shared" si="3"/>
        <v>-5.9805939286053</v>
      </c>
      <c r="D97" s="6">
        <f t="shared" si="4"/>
        <v>3.3225185092269158</v>
      </c>
      <c r="E97" s="6">
        <f t="shared" si="5"/>
        <v>2.5386692524683112</v>
      </c>
    </row>
    <row r="98" spans="1:5">
      <c r="A98" s="6" t="s">
        <v>287</v>
      </c>
      <c r="B98" s="6">
        <v>289.5</v>
      </c>
      <c r="C98" s="6">
        <f t="shared" si="3"/>
        <v>0.65151495314245489</v>
      </c>
      <c r="D98" s="6">
        <f t="shared" si="4"/>
        <v>3.8042216359499355</v>
      </c>
      <c r="E98" s="6">
        <f t="shared" si="5"/>
        <v>2.5881583363189216</v>
      </c>
    </row>
    <row r="99" spans="1:5">
      <c r="A99" s="6" t="s">
        <v>288</v>
      </c>
      <c r="B99" s="6">
        <v>297.45526123046898</v>
      </c>
      <c r="C99" s="6">
        <f t="shared" si="3"/>
        <v>2.7108534245473126</v>
      </c>
      <c r="D99" s="6">
        <f t="shared" si="4"/>
        <v>4.5417874647872045</v>
      </c>
      <c r="E99" s="6">
        <f t="shared" si="5"/>
        <v>2.867948823209733</v>
      </c>
    </row>
    <row r="100" spans="1:5">
      <c r="A100" s="6" t="s">
        <v>289</v>
      </c>
      <c r="B100" s="6">
        <v>295.95455932617199</v>
      </c>
      <c r="C100" s="6">
        <f t="shared" si="3"/>
        <v>-0.50579045091772856</v>
      </c>
      <c r="D100" s="6">
        <f t="shared" si="4"/>
        <v>1.6292650981164156</v>
      </c>
      <c r="E100" s="6">
        <f t="shared" si="5"/>
        <v>2.7513609515725324</v>
      </c>
    </row>
    <row r="101" spans="1:5">
      <c r="A101" s="6" t="s">
        <v>290</v>
      </c>
      <c r="B101" s="6">
        <v>308.28500366210898</v>
      </c>
      <c r="C101" s="6">
        <f t="shared" si="3"/>
        <v>4.0818764929560603</v>
      </c>
      <c r="D101" s="6">
        <f t="shared" si="4"/>
        <v>2.3548952582364806</v>
      </c>
      <c r="E101" s="6">
        <f t="shared" si="5"/>
        <v>3.1652671643894337</v>
      </c>
    </row>
    <row r="102" spans="1:5">
      <c r="A102" s="6" t="s">
        <v>291</v>
      </c>
      <c r="B102" s="6">
        <v>298.97894287109398</v>
      </c>
      <c r="C102" s="6">
        <f t="shared" si="3"/>
        <v>-3.065154594847713</v>
      </c>
      <c r="D102" s="6">
        <f t="shared" si="4"/>
        <v>3.6211666209289586</v>
      </c>
      <c r="E102" s="6">
        <f t="shared" si="5"/>
        <v>3.214574117827492</v>
      </c>
    </row>
    <row r="103" spans="1:5">
      <c r="A103" s="6" t="s">
        <v>292</v>
      </c>
      <c r="B103" s="6">
        <v>292.53863525390602</v>
      </c>
      <c r="C103" s="6">
        <f t="shared" si="3"/>
        <v>-2.1776401443010176</v>
      </c>
      <c r="D103" s="6">
        <f t="shared" si="4"/>
        <v>3.895494915113717</v>
      </c>
      <c r="E103" s="6">
        <f t="shared" si="5"/>
        <v>3.2266748831490757</v>
      </c>
    </row>
    <row r="104" spans="1:5">
      <c r="A104" s="6" t="s">
        <v>293</v>
      </c>
      <c r="B104" s="6">
        <v>292.75225830078102</v>
      </c>
      <c r="C104" s="6">
        <f t="shared" si="3"/>
        <v>7.299722538428495E-2</v>
      </c>
      <c r="D104" s="6">
        <f t="shared" si="4"/>
        <v>1.6176653607683398</v>
      </c>
      <c r="E104" s="6">
        <f t="shared" si="5"/>
        <v>3.0267041591087316</v>
      </c>
    </row>
    <row r="105" spans="1:5">
      <c r="A105" s="6" t="s">
        <v>294</v>
      </c>
      <c r="B105" s="6">
        <v>284.10998535156301</v>
      </c>
      <c r="C105" s="6">
        <f t="shared" si="3"/>
        <v>-2.9965280985984388</v>
      </c>
      <c r="D105" s="6">
        <f t="shared" si="4"/>
        <v>1.58944076989826</v>
      </c>
      <c r="E105" s="6">
        <f t="shared" si="5"/>
        <v>3.0740646757688106</v>
      </c>
    </row>
    <row r="106" spans="1:5">
      <c r="A106" s="6" t="s">
        <v>295</v>
      </c>
      <c r="B106" s="6">
        <v>288.98181152343801</v>
      </c>
      <c r="C106" s="6">
        <f t="shared" si="3"/>
        <v>1.7002314671548506</v>
      </c>
      <c r="D106" s="6">
        <f t="shared" si="4"/>
        <v>2.3850027047733406</v>
      </c>
      <c r="E106" s="6">
        <f t="shared" si="5"/>
        <v>3.1630860743074378</v>
      </c>
    </row>
    <row r="107" spans="1:5">
      <c r="A107" s="6" t="s">
        <v>296</v>
      </c>
      <c r="B107" s="6">
        <v>295.71499633789102</v>
      </c>
      <c r="C107" s="6">
        <f t="shared" si="3"/>
        <v>2.303239004938173</v>
      </c>
      <c r="D107" s="6">
        <f t="shared" si="4"/>
        <v>2.9014565267823498</v>
      </c>
      <c r="E107" s="6">
        <f t="shared" si="5"/>
        <v>3.297559234966128</v>
      </c>
    </row>
    <row r="108" spans="1:5">
      <c r="A108" s="6" t="s">
        <v>297</v>
      </c>
      <c r="B108" s="6">
        <v>293.71667480468801</v>
      </c>
      <c r="C108" s="6">
        <f t="shared" si="3"/>
        <v>-0.67805287268930381</v>
      </c>
      <c r="D108" s="6">
        <f t="shared" si="4"/>
        <v>1.5762802072907289</v>
      </c>
      <c r="E108" s="6">
        <f t="shared" si="5"/>
        <v>2.8759028272757798</v>
      </c>
    </row>
    <row r="109" spans="1:5">
      <c r="A109" s="6" t="s">
        <v>298</v>
      </c>
      <c r="B109" s="6">
        <v>291.678955078125</v>
      </c>
      <c r="C109" s="6">
        <f t="shared" si="3"/>
        <v>-0.69618830508965546</v>
      </c>
      <c r="D109" s="6">
        <f t="shared" si="4"/>
        <v>1.7265087286996597</v>
      </c>
      <c r="E109" s="6">
        <f t="shared" si="5"/>
        <v>2.2721438948746093</v>
      </c>
    </row>
    <row r="110" spans="1:5">
      <c r="A110" s="6" t="s">
        <v>299</v>
      </c>
      <c r="B110" s="6">
        <v>286.93682860000001</v>
      </c>
      <c r="C110" s="6">
        <f t="shared" si="3"/>
        <v>-1.6391646374093602</v>
      </c>
      <c r="D110" s="6">
        <f t="shared" si="4"/>
        <v>0.54973767706467247</v>
      </c>
      <c r="E110" s="6">
        <f t="shared" si="5"/>
        <v>2.3188780260189379</v>
      </c>
    </row>
    <row r="111" spans="1:5">
      <c r="A111" s="6" t="s">
        <v>300</v>
      </c>
      <c r="B111" s="6">
        <v>287.65499999999997</v>
      </c>
      <c r="C111" s="6">
        <f t="shared" si="3"/>
        <v>0.24997632692637747</v>
      </c>
      <c r="D111" s="6">
        <f t="shared" si="4"/>
        <v>0.94457093057505204</v>
      </c>
      <c r="E111" s="6">
        <f t="shared" si="5"/>
        <v>2.153084440381337</v>
      </c>
    </row>
    <row r="112" spans="1:5">
      <c r="A112" s="6" t="s">
        <v>301</v>
      </c>
      <c r="B112" s="6">
        <v>286.21363639999998</v>
      </c>
      <c r="C112" s="6">
        <f t="shared" si="3"/>
        <v>-0.5023333005173668</v>
      </c>
      <c r="D112" s="6">
        <f t="shared" si="4"/>
        <v>0.95107034853855965</v>
      </c>
      <c r="E112" s="6">
        <f t="shared" si="5"/>
        <v>2.1530515934966581</v>
      </c>
    </row>
    <row r="113" spans="1:5">
      <c r="A113" s="6" t="s">
        <v>302</v>
      </c>
      <c r="B113" s="6">
        <v>282.61750000000001</v>
      </c>
      <c r="C113" s="6">
        <f t="shared" si="3"/>
        <v>-1.264411907295319</v>
      </c>
      <c r="D113" s="6">
        <f t="shared" si="4"/>
        <v>0.75719936855078873</v>
      </c>
      <c r="E113" s="6">
        <f t="shared" si="5"/>
        <v>1.6669230531525876</v>
      </c>
    </row>
    <row r="114" spans="1:5">
      <c r="A114" s="6" t="s">
        <v>303</v>
      </c>
      <c r="B114" s="6">
        <v>276.91000000000003</v>
      </c>
      <c r="C114" s="6">
        <f t="shared" si="3"/>
        <v>-2.0401849670023378</v>
      </c>
      <c r="D114" s="6">
        <f t="shared" si="4"/>
        <v>0.76893599551440961</v>
      </c>
      <c r="E114" s="6">
        <f t="shared" si="5"/>
        <v>1.5588342815370744</v>
      </c>
    </row>
    <row r="115" spans="1:5">
      <c r="A115" s="6" t="s">
        <v>304</v>
      </c>
      <c r="B115" s="6">
        <v>261.31363640000001</v>
      </c>
      <c r="C115" s="6">
        <f t="shared" si="3"/>
        <v>-5.7971185722037841</v>
      </c>
      <c r="D115" s="6">
        <f t="shared" si="4"/>
        <v>2.4242457130746442</v>
      </c>
      <c r="E115" s="6">
        <f t="shared" si="5"/>
        <v>2.1293752008677118</v>
      </c>
    </row>
    <row r="116" spans="1:5">
      <c r="A116" s="6" t="s">
        <v>305</v>
      </c>
      <c r="B116" s="6">
        <v>256.69318179999999</v>
      </c>
      <c r="C116" s="6">
        <f t="shared" si="3"/>
        <v>-1.7839831365162735</v>
      </c>
      <c r="D116" s="6">
        <f t="shared" si="4"/>
        <v>2.2466807189350524</v>
      </c>
      <c r="E116" s="6">
        <f t="shared" si="5"/>
        <v>2.1164522739615981</v>
      </c>
    </row>
    <row r="117" spans="1:5">
      <c r="A117" s="6" t="s">
        <v>306</v>
      </c>
      <c r="B117" s="6">
        <v>256.90526319999998</v>
      </c>
      <c r="C117" s="6">
        <f t="shared" si="3"/>
        <v>8.2586469690026018E-2</v>
      </c>
      <c r="D117" s="6">
        <f t="shared" si="4"/>
        <v>3.0044486321579713</v>
      </c>
      <c r="E117" s="6">
        <f t="shared" si="5"/>
        <v>2.0506365641362487</v>
      </c>
    </row>
    <row r="118" spans="1:5">
      <c r="A118" s="6" t="s">
        <v>307</v>
      </c>
      <c r="B118" s="6">
        <v>264.31086959999999</v>
      </c>
      <c r="C118" s="6">
        <f t="shared" si="3"/>
        <v>2.84185555026446</v>
      </c>
      <c r="D118" s="6">
        <f t="shared" si="4"/>
        <v>2.3272312415523775</v>
      </c>
      <c r="E118" s="6">
        <f t="shared" si="5"/>
        <v>2.2001675965409953</v>
      </c>
    </row>
    <row r="119" spans="1:5">
      <c r="A119" s="6" t="s">
        <v>308</v>
      </c>
      <c r="B119" s="6">
        <v>310.7815789</v>
      </c>
      <c r="C119" s="6">
        <f t="shared" si="3"/>
        <v>16.196440003065703</v>
      </c>
      <c r="D119" s="6">
        <f t="shared" si="4"/>
        <v>8.6179538122563102</v>
      </c>
      <c r="E119" s="6">
        <f t="shared" si="5"/>
        <v>5.3499880799627606</v>
      </c>
    </row>
    <row r="120" spans="1:5">
      <c r="A120" s="6" t="s">
        <v>309</v>
      </c>
      <c r="B120" s="6">
        <v>293.1840909</v>
      </c>
      <c r="C120" s="6">
        <f t="shared" si="3"/>
        <v>-5.8289638480006376</v>
      </c>
      <c r="D120" s="6">
        <f t="shared" si="4"/>
        <v>11.095392810733793</v>
      </c>
      <c r="E120" s="6">
        <f t="shared" si="5"/>
        <v>5.6441308569079478</v>
      </c>
    </row>
    <row r="121" spans="1:5">
      <c r="A121" s="6" t="s">
        <v>310</v>
      </c>
      <c r="B121" s="6">
        <v>282.95263160000002</v>
      </c>
      <c r="C121" s="6">
        <f t="shared" si="3"/>
        <v>-3.5521204180008592</v>
      </c>
      <c r="D121" s="6">
        <f t="shared" si="4"/>
        <v>12.112721064455458</v>
      </c>
      <c r="E121" s="6">
        <f t="shared" si="5"/>
        <v>5.7349418853346164</v>
      </c>
    </row>
    <row r="122" spans="1:5">
      <c r="A122" s="6" t="s">
        <v>311</v>
      </c>
      <c r="B122" s="6">
        <v>284.06562500000001</v>
      </c>
      <c r="C122" s="6">
        <f t="shared" si="3"/>
        <v>0.39257812829716865</v>
      </c>
      <c r="D122" s="6">
        <f t="shared" si="4"/>
        <v>3.1478100109106153</v>
      </c>
      <c r="E122" s="6">
        <f t="shared" si="5"/>
        <v>5.7202745076883224</v>
      </c>
    </row>
    <row r="123" spans="1:5">
      <c r="A123" s="6" t="s">
        <v>312</v>
      </c>
      <c r="B123" s="6">
        <v>299.71499999999997</v>
      </c>
      <c r="C123" s="6">
        <f t="shared" si="3"/>
        <v>5.3626737708809182</v>
      </c>
      <c r="D123" s="6">
        <f t="shared" si="4"/>
        <v>4.4672148808050425</v>
      </c>
      <c r="E123" s="6">
        <f t="shared" si="5"/>
        <v>5.9338120232757667</v>
      </c>
    </row>
    <row r="124" spans="1:5">
      <c r="A124" s="6" t="s">
        <v>313</v>
      </c>
      <c r="B124" s="6">
        <v>286.92399999999998</v>
      </c>
      <c r="C124" s="6">
        <f t="shared" si="3"/>
        <v>-4.3614650790879264</v>
      </c>
      <c r="D124" s="6">
        <f t="shared" si="4"/>
        <v>4.862469432424704</v>
      </c>
      <c r="E124" s="6">
        <f t="shared" si="5"/>
        <v>6.0863627561042959</v>
      </c>
    </row>
    <row r="125" spans="1:5">
      <c r="A125" s="6" t="s">
        <v>314</v>
      </c>
      <c r="B125" s="6">
        <v>279.65263160000001</v>
      </c>
      <c r="C125" s="6">
        <f t="shared" si="3"/>
        <v>-2.5669140771659777</v>
      </c>
      <c r="D125" s="6">
        <f t="shared" si="4"/>
        <v>5.1745797431911562</v>
      </c>
      <c r="E125" s="6">
        <f t="shared" si="5"/>
        <v>6.1228682673439696</v>
      </c>
    </row>
    <row r="126" spans="1:5">
      <c r="A126" s="6" t="s">
        <v>315</v>
      </c>
      <c r="B126" s="6">
        <v>276.74090910000001</v>
      </c>
      <c r="C126" s="6">
        <f t="shared" si="3"/>
        <v>-1.0466509288941095</v>
      </c>
      <c r="D126" s="6">
        <f t="shared" si="4"/>
        <v>1.659297350729003</v>
      </c>
      <c r="E126" s="6">
        <f t="shared" si="5"/>
        <v>6.1007463862789617</v>
      </c>
    </row>
    <row r="127" spans="1:5">
      <c r="A127" s="6" t="s">
        <v>316</v>
      </c>
      <c r="B127" s="6">
        <v>285.73181820000002</v>
      </c>
      <c r="C127" s="6">
        <f t="shared" si="3"/>
        <v>3.1971950035368741</v>
      </c>
      <c r="D127" s="6">
        <f t="shared" si="4"/>
        <v>2.9873729214937765</v>
      </c>
      <c r="E127" s="6">
        <f t="shared" si="5"/>
        <v>5.8727083389303107</v>
      </c>
    </row>
    <row r="128" spans="1:5">
      <c r="A128" s="6" t="s">
        <v>317</v>
      </c>
      <c r="B128" s="6">
        <v>281.58571430000001</v>
      </c>
      <c r="C128" s="6">
        <f t="shared" si="3"/>
        <v>-1.4616779775790738</v>
      </c>
      <c r="D128" s="6">
        <f t="shared" si="4"/>
        <v>2.5783577849580714</v>
      </c>
      <c r="E128" s="6">
        <f t="shared" si="5"/>
        <v>5.8608183918130479</v>
      </c>
    </row>
    <row r="129" spans="1:5">
      <c r="A129" s="6" t="s">
        <v>318</v>
      </c>
      <c r="B129" s="6">
        <v>274.42500000000001</v>
      </c>
      <c r="C129" s="6">
        <f t="shared" si="3"/>
        <v>-2.5758892954923374</v>
      </c>
      <c r="D129" s="6">
        <f t="shared" si="4"/>
        <v>3.0625443299876172</v>
      </c>
      <c r="E129" s="6">
        <f t="shared" si="5"/>
        <v>5.938942960873435</v>
      </c>
    </row>
    <row r="130" spans="1:5">
      <c r="A130" s="6" t="s">
        <v>319</v>
      </c>
      <c r="B130" s="6">
        <v>273.52999999999997</v>
      </c>
      <c r="C130" s="6">
        <f t="shared" si="3"/>
        <v>-0.32666945128724545</v>
      </c>
      <c r="D130" s="6">
        <f t="shared" si="4"/>
        <v>1.124625946947631</v>
      </c>
      <c r="E130" s="6">
        <f t="shared" si="5"/>
        <v>5.8980678232125587</v>
      </c>
    </row>
    <row r="131" spans="1:5">
      <c r="A131" s="6" t="s">
        <v>320</v>
      </c>
      <c r="B131" s="6">
        <v>269.92857140000001</v>
      </c>
      <c r="C131" s="6">
        <f t="shared" si="3"/>
        <v>-1.3253931432125561</v>
      </c>
      <c r="D131" s="6">
        <f t="shared" si="4"/>
        <v>1.1269560437483377</v>
      </c>
      <c r="E131" s="6">
        <f t="shared" si="5"/>
        <v>3.1118404637338899</v>
      </c>
    </row>
    <row r="132" spans="1:5">
      <c r="A132" s="6" t="s">
        <v>321</v>
      </c>
      <c r="B132" s="6">
        <v>266.29736839999998</v>
      </c>
      <c r="C132" s="6">
        <f t="shared" ref="C132:C195" si="6">LN(B132/B131)*100</f>
        <v>-1.354376294519481</v>
      </c>
      <c r="D132" s="6">
        <f t="shared" si="4"/>
        <v>0.5851595781635085</v>
      </c>
      <c r="E132" s="6">
        <f t="shared" si="5"/>
        <v>2.7505101186382008</v>
      </c>
    </row>
    <row r="133" spans="1:5">
      <c r="A133" s="6" t="s">
        <v>322</v>
      </c>
      <c r="B133" s="6">
        <v>271.45</v>
      </c>
      <c r="C133" s="6">
        <f t="shared" si="6"/>
        <v>1.9164349668272462</v>
      </c>
      <c r="D133" s="6">
        <f t="shared" si="4"/>
        <v>1.880092897769349</v>
      </c>
      <c r="E133" s="6">
        <f t="shared" si="5"/>
        <v>2.7060232182740886</v>
      </c>
    </row>
    <row r="134" spans="1:5">
      <c r="A134" s="6" t="s">
        <v>323</v>
      </c>
      <c r="B134" s="6">
        <v>265.4863636</v>
      </c>
      <c r="C134" s="6">
        <f t="shared" si="6"/>
        <v>-2.2214482193771419</v>
      </c>
      <c r="D134" s="6">
        <f t="shared" ref="D134:D197" si="7">_xlfn.STDEV.S(C132:C134)</f>
        <v>2.1822044394335864</v>
      </c>
      <c r="E134" s="6">
        <f t="shared" si="5"/>
        <v>2.7460941333301983</v>
      </c>
    </row>
    <row r="135" spans="1:5">
      <c r="A135" s="6" t="s">
        <v>324</v>
      </c>
      <c r="B135" s="6">
        <v>262.08947369999999</v>
      </c>
      <c r="C135" s="6">
        <f t="shared" si="6"/>
        <v>-1.2877530023601067</v>
      </c>
      <c r="D135" s="6">
        <f t="shared" si="7"/>
        <v>2.1702797270873648</v>
      </c>
      <c r="E135" s="6">
        <f t="shared" si="5"/>
        <v>2.0151307480187035</v>
      </c>
    </row>
    <row r="136" spans="1:5">
      <c r="A136" s="6" t="s">
        <v>325</v>
      </c>
      <c r="B136" s="6">
        <v>263.02727270000003</v>
      </c>
      <c r="C136" s="6">
        <f t="shared" si="6"/>
        <v>0.3571777146449055</v>
      </c>
      <c r="D136" s="6">
        <f t="shared" si="7"/>
        <v>1.3055583434963876</v>
      </c>
      <c r="E136" s="6">
        <f t="shared" si="5"/>
        <v>1.7701513515385867</v>
      </c>
    </row>
    <row r="137" spans="1:5">
      <c r="A137" s="6" t="s">
        <v>326</v>
      </c>
      <c r="B137" s="6">
        <v>260.33055560000003</v>
      </c>
      <c r="C137" s="6">
        <f t="shared" si="6"/>
        <v>-1.0305534076255287</v>
      </c>
      <c r="D137" s="6">
        <f t="shared" si="7"/>
        <v>0.88484898551449764</v>
      </c>
      <c r="E137" s="6">
        <f t="shared" si="5"/>
        <v>1.6779526398609752</v>
      </c>
    </row>
    <row r="138" spans="1:5">
      <c r="A138" s="6" t="s">
        <v>327</v>
      </c>
      <c r="B138" s="6">
        <v>272.09318180000002</v>
      </c>
      <c r="C138" s="6">
        <f t="shared" si="6"/>
        <v>4.4192396571595021</v>
      </c>
      <c r="D138" s="6">
        <f t="shared" si="7"/>
        <v>2.8321484583710892</v>
      </c>
      <c r="E138" s="6">
        <f t="shared" si="5"/>
        <v>2.2040784932700062</v>
      </c>
    </row>
    <row r="139" spans="1:5">
      <c r="A139" s="6" t="s">
        <v>328</v>
      </c>
      <c r="B139" s="6">
        <v>270.202381</v>
      </c>
      <c r="C139" s="6">
        <f t="shared" si="6"/>
        <v>-0.6973350297485309</v>
      </c>
      <c r="D139" s="6">
        <f t="shared" si="7"/>
        <v>3.0547944683464938</v>
      </c>
      <c r="E139" s="6">
        <f t="shared" si="5"/>
        <v>1.9385675507767988</v>
      </c>
    </row>
    <row r="140" spans="1:5">
      <c r="A140" s="6" t="s">
        <v>329</v>
      </c>
      <c r="B140" s="6">
        <v>267.52619049999998</v>
      </c>
      <c r="C140" s="6">
        <f t="shared" si="6"/>
        <v>-0.99537675238303425</v>
      </c>
      <c r="D140" s="6">
        <f t="shared" si="7"/>
        <v>3.0437432069089501</v>
      </c>
      <c r="E140" s="6">
        <f t="shared" si="5"/>
        <v>1.9213853682900115</v>
      </c>
    </row>
    <row r="141" spans="1:5">
      <c r="A141" s="6" t="s">
        <v>330</v>
      </c>
      <c r="B141" s="6">
        <v>272.09210530000001</v>
      </c>
      <c r="C141" s="6">
        <f t="shared" si="6"/>
        <v>1.6923161448273067</v>
      </c>
      <c r="D141" s="6">
        <f t="shared" si="7"/>
        <v>1.4732591260137924</v>
      </c>
      <c r="E141" s="6">
        <f t="shared" si="5"/>
        <v>1.8820472291662598</v>
      </c>
    </row>
    <row r="142" spans="1:5">
      <c r="A142" s="6" t="s">
        <v>331</v>
      </c>
      <c r="B142" s="6">
        <v>284.47235289999998</v>
      </c>
      <c r="C142" s="6">
        <f t="shared" si="6"/>
        <v>4.4495439585590724</v>
      </c>
      <c r="D142" s="6">
        <f t="shared" si="7"/>
        <v>2.7225343546953105</v>
      </c>
      <c r="E142" s="6">
        <f t="shared" si="5"/>
        <v>2.284999204376188</v>
      </c>
    </row>
    <row r="143" spans="1:5">
      <c r="A143" s="6" t="s">
        <v>332</v>
      </c>
      <c r="B143" s="6">
        <v>282.26714290000001</v>
      </c>
      <c r="C143" s="6">
        <f t="shared" si="6"/>
        <v>-0.77821332219991279</v>
      </c>
      <c r="D143" s="6">
        <f t="shared" si="7"/>
        <v>2.6151885607859593</v>
      </c>
      <c r="E143" s="6">
        <f t="shared" ref="E143:E206" si="8">_xlfn.STDEV.S(C132:C143)</f>
        <v>2.2542831322080255</v>
      </c>
    </row>
    <row r="144" spans="1:5">
      <c r="A144" s="6" t="s">
        <v>333</v>
      </c>
      <c r="B144" s="6">
        <v>277.18437499999999</v>
      </c>
      <c r="C144" s="6">
        <f t="shared" si="6"/>
        <v>-1.8171039283237056</v>
      </c>
      <c r="D144" s="6">
        <f t="shared" si="7"/>
        <v>3.3585615873513777</v>
      </c>
      <c r="E144" s="6">
        <f t="shared" si="8"/>
        <v>2.290178851657318</v>
      </c>
    </row>
    <row r="145" spans="1:5">
      <c r="A145" s="6" t="s">
        <v>334</v>
      </c>
      <c r="B145" s="6">
        <v>275.83571430000001</v>
      </c>
      <c r="C145" s="6">
        <f t="shared" si="6"/>
        <v>-0.48774480340111659</v>
      </c>
      <c r="D145" s="6">
        <f t="shared" si="7"/>
        <v>0.69891121693201974</v>
      </c>
      <c r="E145" s="6">
        <f t="shared" si="8"/>
        <v>2.2438435449800522</v>
      </c>
    </row>
    <row r="146" spans="1:5">
      <c r="A146" s="6" t="s">
        <v>335</v>
      </c>
      <c r="B146" s="6">
        <v>281</v>
      </c>
      <c r="C146" s="6">
        <f t="shared" si="6"/>
        <v>1.8549218884568781</v>
      </c>
      <c r="D146" s="6">
        <f t="shared" si="7"/>
        <v>1.8591690129041945</v>
      </c>
      <c r="E146" s="6">
        <f t="shared" si="8"/>
        <v>2.1619739077372153</v>
      </c>
    </row>
    <row r="147" spans="1:5">
      <c r="A147" s="6" t="s">
        <v>336</v>
      </c>
      <c r="B147" s="6">
        <v>295.28750000000002</v>
      </c>
      <c r="C147" s="6">
        <f t="shared" si="6"/>
        <v>4.9594788686131581</v>
      </c>
      <c r="D147" s="6">
        <f t="shared" si="7"/>
        <v>2.7324777219320757</v>
      </c>
      <c r="E147" s="6">
        <f t="shared" si="8"/>
        <v>2.4343771148868436</v>
      </c>
    </row>
    <row r="148" spans="1:5">
      <c r="A148" s="6" t="s">
        <v>337</v>
      </c>
      <c r="B148" s="6">
        <v>294.04750000000001</v>
      </c>
      <c r="C148" s="6">
        <f t="shared" si="6"/>
        <v>-0.42081391055038442</v>
      </c>
      <c r="D148" s="6">
        <f t="shared" si="7"/>
        <v>2.7007652575840937</v>
      </c>
      <c r="E148" s="6">
        <f t="shared" si="8"/>
        <v>2.4630656069174517</v>
      </c>
    </row>
    <row r="149" spans="1:5">
      <c r="A149" s="6" t="s">
        <v>338</v>
      </c>
      <c r="B149" s="6">
        <v>302.68333330000002</v>
      </c>
      <c r="C149" s="6">
        <f t="shared" si="6"/>
        <v>2.8945835471898369</v>
      </c>
      <c r="D149" s="6">
        <f t="shared" si="7"/>
        <v>2.7142587502774305</v>
      </c>
      <c r="E149" s="6">
        <f t="shared" si="8"/>
        <v>2.4396936540084755</v>
      </c>
    </row>
    <row r="150" spans="1:5">
      <c r="A150" s="6" t="s">
        <v>339</v>
      </c>
      <c r="B150" s="6">
        <v>314.4931818</v>
      </c>
      <c r="C150" s="6">
        <f t="shared" si="6"/>
        <v>3.8275242027963889</v>
      </c>
      <c r="D150" s="6">
        <f t="shared" si="7"/>
        <v>2.2327343212224755</v>
      </c>
      <c r="E150" s="6">
        <f t="shared" si="8"/>
        <v>2.3750747026969048</v>
      </c>
    </row>
    <row r="151" spans="1:5">
      <c r="A151" s="6" t="s">
        <v>340</v>
      </c>
      <c r="B151" s="6">
        <v>321.1777778</v>
      </c>
      <c r="C151" s="6">
        <f t="shared" si="6"/>
        <v>2.1032398333476259</v>
      </c>
      <c r="D151" s="6">
        <f t="shared" si="7"/>
        <v>0.86311062703905295</v>
      </c>
      <c r="E151" s="6">
        <f t="shared" si="8"/>
        <v>2.3075954897966118</v>
      </c>
    </row>
    <row r="152" spans="1:5">
      <c r="A152" s="6" t="s">
        <v>341</v>
      </c>
      <c r="B152" s="6">
        <v>313.29130429999998</v>
      </c>
      <c r="C152" s="6">
        <f t="shared" si="6"/>
        <v>-2.4861352361470366</v>
      </c>
      <c r="D152" s="6">
        <f t="shared" si="7"/>
        <v>3.2633779949152859</v>
      </c>
      <c r="E152" s="6">
        <f t="shared" si="8"/>
        <v>2.4840186085076663</v>
      </c>
    </row>
    <row r="153" spans="1:5">
      <c r="A153" s="6" t="s">
        <v>342</v>
      </c>
      <c r="B153" s="6">
        <v>310.28095239999999</v>
      </c>
      <c r="C153" s="6">
        <f t="shared" si="6"/>
        <v>-0.96552572826557936</v>
      </c>
      <c r="D153" s="6">
        <f t="shared" si="7"/>
        <v>2.3378030597158892</v>
      </c>
      <c r="E153" s="6">
        <f t="shared" si="8"/>
        <v>2.5645967850165623</v>
      </c>
    </row>
    <row r="154" spans="1:5">
      <c r="A154" s="6" t="s">
        <v>343</v>
      </c>
      <c r="B154" s="6">
        <v>319.13571430000002</v>
      </c>
      <c r="C154" s="6">
        <f t="shared" si="6"/>
        <v>2.8138263885850945</v>
      </c>
      <c r="D154" s="6">
        <f t="shared" si="7"/>
        <v>2.7290214645007955</v>
      </c>
      <c r="E154" s="6">
        <f t="shared" si="8"/>
        <v>2.4087993163677983</v>
      </c>
    </row>
    <row r="155" spans="1:5">
      <c r="A155" s="6" t="s">
        <v>344</v>
      </c>
      <c r="B155" s="6">
        <v>316.55652170000002</v>
      </c>
      <c r="C155" s="6">
        <f t="shared" si="6"/>
        <v>-0.81146397790533387</v>
      </c>
      <c r="D155" s="6">
        <f t="shared" si="7"/>
        <v>2.1389237047105429</v>
      </c>
      <c r="E155" s="6">
        <f t="shared" si="8"/>
        <v>2.4109964149135017</v>
      </c>
    </row>
    <row r="156" spans="1:5">
      <c r="A156" s="6" t="s">
        <v>345</v>
      </c>
      <c r="B156" s="6">
        <v>320.43571429999997</v>
      </c>
      <c r="C156" s="6">
        <f t="shared" si="6"/>
        <v>1.2179867624425231</v>
      </c>
      <c r="D156" s="6">
        <f t="shared" si="7"/>
        <v>1.8169619635182988</v>
      </c>
      <c r="E156" s="6">
        <f t="shared" si="8"/>
        <v>2.2473514342600773</v>
      </c>
    </row>
    <row r="157" spans="1:5">
      <c r="A157" s="6" t="s">
        <v>346</v>
      </c>
      <c r="B157" s="6">
        <v>332.03611110000003</v>
      </c>
      <c r="C157" s="6">
        <f t="shared" si="6"/>
        <v>3.5562054540323187</v>
      </c>
      <c r="D157" s="6">
        <f t="shared" si="7"/>
        <v>2.1856529620794838</v>
      </c>
      <c r="E157" s="6">
        <f t="shared" si="8"/>
        <v>2.2729552943929368</v>
      </c>
    </row>
    <row r="158" spans="1:5">
      <c r="A158" s="6" t="s">
        <v>347</v>
      </c>
      <c r="B158" s="6">
        <v>356.85909090909087</v>
      </c>
      <c r="C158" s="6">
        <f t="shared" si="6"/>
        <v>7.2097269152762395</v>
      </c>
      <c r="D158" s="6">
        <f t="shared" si="7"/>
        <v>3.0198354198131852</v>
      </c>
      <c r="E158" s="6">
        <f t="shared" si="8"/>
        <v>2.803078692717873</v>
      </c>
    </row>
    <row r="159" spans="1:5">
      <c r="A159" s="6" t="s">
        <v>348</v>
      </c>
      <c r="B159" s="6">
        <v>358.97</v>
      </c>
      <c r="C159" s="6">
        <f t="shared" si="6"/>
        <v>0.58978190089869931</v>
      </c>
      <c r="D159" s="6">
        <f t="shared" si="7"/>
        <v>3.3159101253838248</v>
      </c>
      <c r="E159" s="6">
        <f t="shared" si="8"/>
        <v>2.662789723982232</v>
      </c>
    </row>
    <row r="160" spans="1:5">
      <c r="A160" s="6" t="s">
        <v>349</v>
      </c>
      <c r="B160" s="6">
        <v>340.55</v>
      </c>
      <c r="C160" s="6">
        <f t="shared" si="6"/>
        <v>-5.2676861849553953</v>
      </c>
      <c r="D160" s="6">
        <f t="shared" si="7"/>
        <v>6.2425881657639044</v>
      </c>
      <c r="E160" s="6">
        <f t="shared" si="8"/>
        <v>3.2944085220467074</v>
      </c>
    </row>
    <row r="161" spans="1:5">
      <c r="A161" s="6" t="s">
        <v>350</v>
      </c>
      <c r="B161" s="6">
        <v>328.18</v>
      </c>
      <c r="C161" s="6">
        <f t="shared" si="6"/>
        <v>-3.6999719340323116</v>
      </c>
      <c r="D161" s="6">
        <f t="shared" si="7"/>
        <v>3.0323161750728844</v>
      </c>
      <c r="E161" s="6">
        <f t="shared" si="8"/>
        <v>3.531784444447748</v>
      </c>
    </row>
    <row r="162" spans="1:5">
      <c r="A162" s="6" t="s">
        <v>351</v>
      </c>
      <c r="B162" s="6">
        <v>355.6825</v>
      </c>
      <c r="C162" s="6">
        <f t="shared" si="6"/>
        <v>8.0476240634103764</v>
      </c>
      <c r="D162" s="6">
        <f t="shared" si="7"/>
        <v>7.2773762064578529</v>
      </c>
      <c r="E162" s="6">
        <f t="shared" si="8"/>
        <v>4.046888525471295</v>
      </c>
    </row>
    <row r="163" spans="1:5">
      <c r="A163" s="6" t="s">
        <v>352</v>
      </c>
      <c r="B163" s="6">
        <v>356.352380952381</v>
      </c>
      <c r="C163" s="6">
        <f t="shared" si="6"/>
        <v>0.18815964440462571</v>
      </c>
      <c r="D163" s="6">
        <f t="shared" si="7"/>
        <v>5.9846297552422767</v>
      </c>
      <c r="E163" s="6">
        <f t="shared" si="8"/>
        <v>4.0382813117614687</v>
      </c>
    </row>
    <row r="164" spans="1:5">
      <c r="A164" s="6" t="s">
        <v>353</v>
      </c>
      <c r="B164" s="6">
        <v>351.01956521739135</v>
      </c>
      <c r="C164" s="6">
        <f t="shared" si="6"/>
        <v>-1.5078112152691281</v>
      </c>
      <c r="D164" s="6">
        <f t="shared" si="7"/>
        <v>5.0982650884968175</v>
      </c>
      <c r="E164" s="6">
        <f t="shared" si="8"/>
        <v>3.973814272536333</v>
      </c>
    </row>
    <row r="165" spans="1:5">
      <c r="A165" s="6" t="s">
        <v>354</v>
      </c>
      <c r="B165" s="6">
        <v>359.76749999999998</v>
      </c>
      <c r="C165" s="6">
        <f t="shared" si="6"/>
        <v>2.4616026204175747</v>
      </c>
      <c r="D165" s="6">
        <f t="shared" si="7"/>
        <v>1.9916955222869019</v>
      </c>
      <c r="E165" s="6">
        <f t="shared" si="8"/>
        <v>3.9468835094730856</v>
      </c>
    </row>
    <row r="166" spans="1:5">
      <c r="A166" s="6" t="s">
        <v>355</v>
      </c>
      <c r="B166" s="6">
        <v>378.9454545454546</v>
      </c>
      <c r="C166" s="6">
        <f t="shared" si="6"/>
        <v>5.1934285843262984</v>
      </c>
      <c r="D166" s="6">
        <f t="shared" si="7"/>
        <v>3.3696125926607792</v>
      </c>
      <c r="E166" s="6">
        <f t="shared" si="8"/>
        <v>4.0906779313521531</v>
      </c>
    </row>
    <row r="167" spans="1:5">
      <c r="A167" s="6" t="s">
        <v>356</v>
      </c>
      <c r="B167" s="6">
        <v>378.91956521739121</v>
      </c>
      <c r="C167" s="6">
        <f t="shared" si="6"/>
        <v>-6.8321739091653962E-3</v>
      </c>
      <c r="D167" s="6">
        <f t="shared" si="7"/>
        <v>2.6012418631803671</v>
      </c>
      <c r="E167" s="6">
        <f t="shared" si="8"/>
        <v>4.0570266836576128</v>
      </c>
    </row>
    <row r="168" spans="1:5">
      <c r="A168" s="6" t="s">
        <v>357</v>
      </c>
      <c r="B168" s="6">
        <v>389.91</v>
      </c>
      <c r="C168" s="6">
        <f t="shared" si="6"/>
        <v>2.8591989680796446</v>
      </c>
      <c r="D168" s="6">
        <f t="shared" si="7"/>
        <v>2.6046584664742634</v>
      </c>
      <c r="E168" s="6">
        <f t="shared" si="8"/>
        <v>4.0743366575340954</v>
      </c>
    </row>
    <row r="169" spans="1:5">
      <c r="A169" s="6" t="s">
        <v>358</v>
      </c>
      <c r="B169" s="6">
        <v>406.95263157894732</v>
      </c>
      <c r="C169" s="6">
        <f t="shared" si="6"/>
        <v>4.2780851080896092</v>
      </c>
      <c r="D169" s="6">
        <f t="shared" si="7"/>
        <v>2.1828073857127905</v>
      </c>
      <c r="E169" s="6">
        <f t="shared" si="8"/>
        <v>4.1104461332369819</v>
      </c>
    </row>
    <row r="170" spans="1:5">
      <c r="A170" s="6" t="s">
        <v>359</v>
      </c>
      <c r="B170" s="6">
        <v>413.78809523809531</v>
      </c>
      <c r="C170" s="6">
        <f t="shared" si="6"/>
        <v>1.6657201193313411</v>
      </c>
      <c r="D170" s="6">
        <f t="shared" si="7"/>
        <v>1.3078022579383533</v>
      </c>
      <c r="E170" s="6">
        <f t="shared" si="8"/>
        <v>3.7280954760348846</v>
      </c>
    </row>
    <row r="171" spans="1:5">
      <c r="A171" s="6" t="s">
        <v>360</v>
      </c>
      <c r="B171" s="6">
        <v>404.8775</v>
      </c>
      <c r="C171" s="6">
        <f t="shared" si="6"/>
        <v>-2.1769443318094854</v>
      </c>
      <c r="D171" s="6">
        <f t="shared" si="7"/>
        <v>3.246996714619923</v>
      </c>
      <c r="E171" s="6">
        <f t="shared" si="8"/>
        <v>3.8549164754524061</v>
      </c>
    </row>
    <row r="172" spans="1:5">
      <c r="A172" s="6" t="s">
        <v>361</v>
      </c>
      <c r="B172" s="6">
        <v>406.66739130434786</v>
      </c>
      <c r="C172" s="6">
        <f t="shared" si="6"/>
        <v>0.44110787358208625</v>
      </c>
      <c r="D172" s="6">
        <f t="shared" si="7"/>
        <v>1.9629884779189839</v>
      </c>
      <c r="E172" s="6">
        <f t="shared" si="8"/>
        <v>3.3268044396662426</v>
      </c>
    </row>
    <row r="173" spans="1:5">
      <c r="A173" s="6" t="s">
        <v>362</v>
      </c>
      <c r="B173" s="6">
        <v>403.26</v>
      </c>
      <c r="C173" s="6">
        <f t="shared" si="6"/>
        <v>-0.84141157436128799</v>
      </c>
      <c r="D173" s="6">
        <f t="shared" si="7"/>
        <v>1.3091155558064025</v>
      </c>
      <c r="E173" s="6">
        <f t="shared" si="8"/>
        <v>3.0094959561433012</v>
      </c>
    </row>
    <row r="174" spans="1:5">
      <c r="A174" s="6" t="s">
        <v>363</v>
      </c>
      <c r="B174" s="6">
        <v>383.77894736842103</v>
      </c>
      <c r="C174" s="6">
        <f t="shared" si="6"/>
        <v>-4.951478627156038</v>
      </c>
      <c r="D174" s="6">
        <f t="shared" si="7"/>
        <v>2.8171349654322251</v>
      </c>
      <c r="E174" s="6">
        <f t="shared" si="8"/>
        <v>2.8593332383294592</v>
      </c>
    </row>
    <row r="175" spans="1:5">
      <c r="A175" s="6" t="s">
        <v>364</v>
      </c>
      <c r="B175" s="6">
        <v>392.37272727272722</v>
      </c>
      <c r="C175" s="6">
        <f t="shared" si="6"/>
        <v>2.2145493974357393</v>
      </c>
      <c r="D175" s="6">
        <f t="shared" si="7"/>
        <v>3.5959121765520146</v>
      </c>
      <c r="E175" s="6">
        <f t="shared" si="8"/>
        <v>2.8903062881267494</v>
      </c>
    </row>
    <row r="176" spans="1:5">
      <c r="A176" s="6" t="s">
        <v>365</v>
      </c>
      <c r="B176" s="6">
        <v>398.09090909090907</v>
      </c>
      <c r="C176" s="6">
        <f t="shared" si="6"/>
        <v>1.4468171090301341</v>
      </c>
      <c r="D176" s="6">
        <f t="shared" si="7"/>
        <v>3.9344537707199243</v>
      </c>
      <c r="E176" s="6">
        <f t="shared" si="8"/>
        <v>2.8000500390494745</v>
      </c>
    </row>
    <row r="177" spans="1:5">
      <c r="A177" s="6" t="s">
        <v>366</v>
      </c>
      <c r="B177" s="6">
        <v>400.50952380952384</v>
      </c>
      <c r="C177" s="6">
        <f t="shared" si="6"/>
        <v>0.60571520217119279</v>
      </c>
      <c r="D177" s="6">
        <f t="shared" si="7"/>
        <v>0.80469587963763989</v>
      </c>
      <c r="E177" s="6">
        <f t="shared" si="8"/>
        <v>2.7659590704688317</v>
      </c>
    </row>
    <row r="178" spans="1:5">
      <c r="A178" s="6" t="s">
        <v>367</v>
      </c>
      <c r="B178" s="6">
        <v>405.27499999999998</v>
      </c>
      <c r="C178" s="6">
        <f t="shared" si="6"/>
        <v>1.1828303002897018</v>
      </c>
      <c r="D178" s="6">
        <f t="shared" si="7"/>
        <v>0.43015564806765788</v>
      </c>
      <c r="E178" s="6">
        <f t="shared" si="8"/>
        <v>2.419874608079807</v>
      </c>
    </row>
    <row r="179" spans="1:5">
      <c r="A179" s="6" t="s">
        <v>368</v>
      </c>
      <c r="B179" s="6">
        <v>420.46428571428572</v>
      </c>
      <c r="C179" s="6">
        <f t="shared" si="6"/>
        <v>3.6793693875356115</v>
      </c>
      <c r="D179" s="6">
        <f t="shared" si="7"/>
        <v>1.6336625162413023</v>
      </c>
      <c r="E179" s="6">
        <f t="shared" si="8"/>
        <v>2.5706768537594917</v>
      </c>
    </row>
    <row r="180" spans="1:5">
      <c r="A180" s="6" t="s">
        <v>369</v>
      </c>
      <c r="B180" s="6">
        <v>439.375</v>
      </c>
      <c r="C180" s="6">
        <f t="shared" si="6"/>
        <v>4.3993719661936392</v>
      </c>
      <c r="D180" s="6">
        <f t="shared" si="7"/>
        <v>1.6880586194361908</v>
      </c>
      <c r="E180" s="6">
        <f t="shared" si="8"/>
        <v>2.7136591333403062</v>
      </c>
    </row>
    <row r="181" spans="1:5">
      <c r="A181" s="6" t="s">
        <v>370</v>
      </c>
      <c r="B181" s="6">
        <v>442.07894736842104</v>
      </c>
      <c r="C181" s="6">
        <f t="shared" si="6"/>
        <v>0.61352175188989955</v>
      </c>
      <c r="D181" s="6">
        <f t="shared" si="7"/>
        <v>2.0104098787482894</v>
      </c>
      <c r="E181" s="6">
        <f t="shared" si="8"/>
        <v>2.5091374209915074</v>
      </c>
    </row>
    <row r="182" spans="1:5">
      <c r="A182" s="6" t="s">
        <v>371</v>
      </c>
      <c r="B182" s="6">
        <v>424.03</v>
      </c>
      <c r="C182" s="6">
        <f t="shared" si="6"/>
        <v>-4.1684272637886561</v>
      </c>
      <c r="D182" s="6">
        <f t="shared" si="7"/>
        <v>4.2935393690011736</v>
      </c>
      <c r="E182" s="6">
        <f t="shared" si="8"/>
        <v>2.8455469870995409</v>
      </c>
    </row>
    <row r="183" spans="1:5">
      <c r="A183" s="6" t="s">
        <v>372</v>
      </c>
      <c r="B183" s="6">
        <v>423.35</v>
      </c>
      <c r="C183" s="6">
        <f t="shared" si="6"/>
        <v>-0.16049473576556589</v>
      </c>
      <c r="D183" s="6">
        <f t="shared" si="7"/>
        <v>2.5667638854173678</v>
      </c>
      <c r="E183" s="6">
        <f t="shared" si="8"/>
        <v>2.7501179600625325</v>
      </c>
    </row>
    <row r="184" spans="1:5">
      <c r="A184" s="6" t="s">
        <v>373</v>
      </c>
      <c r="B184" s="6">
        <v>434.32142857142856</v>
      </c>
      <c r="C184" s="6">
        <f t="shared" si="6"/>
        <v>2.5585618717509395</v>
      </c>
      <c r="D184" s="6">
        <f t="shared" si="7"/>
        <v>3.3840108060734795</v>
      </c>
      <c r="E184" s="6">
        <f t="shared" si="8"/>
        <v>2.8219621148391294</v>
      </c>
    </row>
    <row r="185" spans="1:5">
      <c r="A185" s="6" t="s">
        <v>374</v>
      </c>
      <c r="B185" s="6">
        <v>429.23333333333341</v>
      </c>
      <c r="C185" s="6">
        <f t="shared" si="6"/>
        <v>-1.1784207194166958</v>
      </c>
      <c r="D185" s="6">
        <f t="shared" si="7"/>
        <v>1.931945523289984</v>
      </c>
      <c r="E185" s="6">
        <f t="shared" si="8"/>
        <v>2.8386766381190229</v>
      </c>
    </row>
    <row r="186" spans="1:5">
      <c r="A186" s="6" t="s">
        <v>375</v>
      </c>
      <c r="B186" s="6">
        <v>421.8725</v>
      </c>
      <c r="C186" s="6">
        <f t="shared" si="6"/>
        <v>-1.7297535928318593</v>
      </c>
      <c r="D186" s="6">
        <f t="shared" si="7"/>
        <v>2.3330472329758702</v>
      </c>
      <c r="E186" s="6">
        <f t="shared" si="8"/>
        <v>2.391219934262347</v>
      </c>
    </row>
    <row r="187" spans="1:5">
      <c r="A187" s="6" t="s">
        <v>376</v>
      </c>
      <c r="B187" s="6">
        <v>430.65681818181815</v>
      </c>
      <c r="C187" s="6">
        <f t="shared" si="6"/>
        <v>2.0608391730776479</v>
      </c>
      <c r="D187" s="6">
        <f t="shared" si="7"/>
        <v>2.0479813681361203</v>
      </c>
      <c r="E187" s="6">
        <f t="shared" si="8"/>
        <v>2.383285809172293</v>
      </c>
    </row>
    <row r="188" spans="1:5">
      <c r="A188" s="6" t="s">
        <v>377</v>
      </c>
      <c r="B188" s="6">
        <v>424.4785714285714</v>
      </c>
      <c r="C188" s="6">
        <f t="shared" si="6"/>
        <v>-1.4450002492600191</v>
      </c>
      <c r="D188" s="6">
        <f t="shared" si="7"/>
        <v>2.1111050833965979</v>
      </c>
      <c r="E188" s="6">
        <f t="shared" si="8"/>
        <v>2.4544121461370412</v>
      </c>
    </row>
    <row r="189" spans="1:5">
      <c r="A189" s="6" t="s">
        <v>378</v>
      </c>
      <c r="B189" s="6">
        <v>437.9295454545454</v>
      </c>
      <c r="C189" s="6">
        <f t="shared" si="6"/>
        <v>3.1196517389777747</v>
      </c>
      <c r="D189" s="6">
        <f t="shared" si="7"/>
        <v>2.3891435661706675</v>
      </c>
      <c r="E189" s="6">
        <f t="shared" si="8"/>
        <v>2.5657727344167225</v>
      </c>
    </row>
    <row r="190" spans="1:5">
      <c r="A190" s="6" t="s">
        <v>379</v>
      </c>
      <c r="B190" s="6">
        <v>456.04772727272723</v>
      </c>
      <c r="C190" s="6">
        <f t="shared" si="6"/>
        <v>4.0539426797885758</v>
      </c>
      <c r="D190" s="6">
        <f t="shared" si="7"/>
        <v>2.9424287211060274</v>
      </c>
      <c r="E190" s="6">
        <f t="shared" si="8"/>
        <v>2.7384361352400073</v>
      </c>
    </row>
    <row r="191" spans="1:5">
      <c r="A191" s="6" t="s">
        <v>380</v>
      </c>
      <c r="B191" s="6">
        <v>469.89761904761906</v>
      </c>
      <c r="C191" s="6">
        <f t="shared" si="6"/>
        <v>2.9917370052582446</v>
      </c>
      <c r="D191" s="6">
        <f t="shared" si="7"/>
        <v>0.57987680246010065</v>
      </c>
      <c r="E191" s="6">
        <f t="shared" si="8"/>
        <v>2.6835422863788332</v>
      </c>
    </row>
    <row r="192" spans="1:5">
      <c r="A192" s="6" t="s">
        <v>381</v>
      </c>
      <c r="B192" s="6">
        <v>476.66590909090905</v>
      </c>
      <c r="C192" s="6">
        <f t="shared" si="6"/>
        <v>1.4301006103076741</v>
      </c>
      <c r="D192" s="6">
        <f t="shared" si="7"/>
        <v>1.3198192004094385</v>
      </c>
      <c r="E192" s="6">
        <f t="shared" si="8"/>
        <v>2.4619325042655142</v>
      </c>
    </row>
    <row r="193" spans="1:5">
      <c r="A193" s="6" t="s">
        <v>382</v>
      </c>
      <c r="B193" s="6">
        <v>510.09722222222223</v>
      </c>
      <c r="C193" s="6">
        <f t="shared" si="6"/>
        <v>6.7785494093907008</v>
      </c>
      <c r="D193" s="6">
        <f t="shared" si="7"/>
        <v>2.7502897111194882</v>
      </c>
      <c r="E193" s="6">
        <f t="shared" si="8"/>
        <v>3.0257521420337907</v>
      </c>
    </row>
    <row r="194" spans="1:5">
      <c r="A194" s="6" t="s">
        <v>383</v>
      </c>
      <c r="B194" s="6">
        <v>549.86428571428564</v>
      </c>
      <c r="C194" s="6">
        <f t="shared" si="6"/>
        <v>7.5070155172455859</v>
      </c>
      <c r="D194" s="6">
        <f t="shared" si="7"/>
        <v>3.3182691826932436</v>
      </c>
      <c r="E194" s="6">
        <f t="shared" si="8"/>
        <v>3.0223160202958934</v>
      </c>
    </row>
    <row r="195" spans="1:5">
      <c r="A195" s="6" t="s">
        <v>384</v>
      </c>
      <c r="B195" s="6">
        <v>554.995</v>
      </c>
      <c r="C195" s="6">
        <f t="shared" si="6"/>
        <v>0.92876101656721777</v>
      </c>
      <c r="D195" s="6">
        <f t="shared" si="7"/>
        <v>3.6061086919004723</v>
      </c>
      <c r="E195" s="6">
        <f t="shared" si="8"/>
        <v>2.9618575517905357</v>
      </c>
    </row>
    <row r="196" spans="1:5">
      <c r="A196" s="6" t="s">
        <v>385</v>
      </c>
      <c r="B196" s="6">
        <v>557.09347826086957</v>
      </c>
      <c r="C196" s="6">
        <f t="shared" ref="C196:C259" si="9">LN(B196/B195)*100</f>
        <v>0.37739456752776246</v>
      </c>
      <c r="D196" s="6">
        <f t="shared" si="7"/>
        <v>3.9667142600116123</v>
      </c>
      <c r="E196" s="6">
        <f t="shared" si="8"/>
        <v>3.0081889342859971</v>
      </c>
    </row>
    <row r="197" spans="1:5">
      <c r="A197" s="6" t="s">
        <v>386</v>
      </c>
      <c r="B197" s="6">
        <v>610.65277777777783</v>
      </c>
      <c r="C197" s="6">
        <f t="shared" si="9"/>
        <v>9.1795462121517062</v>
      </c>
      <c r="D197" s="6">
        <f t="shared" si="7"/>
        <v>4.930472169406606</v>
      </c>
      <c r="E197" s="6">
        <f t="shared" si="8"/>
        <v>3.4443545621976619</v>
      </c>
    </row>
    <row r="198" spans="1:5">
      <c r="A198" s="6" t="s">
        <v>387</v>
      </c>
      <c r="B198" s="6">
        <v>675.39285714285711</v>
      </c>
      <c r="C198" s="6">
        <f t="shared" si="9"/>
        <v>10.076601965843016</v>
      </c>
      <c r="D198" s="6">
        <f t="shared" ref="D198:D261" si="10">_xlfn.STDEV.S(C196:C198)</f>
        <v>5.359682931475831</v>
      </c>
      <c r="E198" s="6">
        <f t="shared" si="8"/>
        <v>3.6688066965480783</v>
      </c>
    </row>
    <row r="199" spans="1:5">
      <c r="A199" s="6" t="s">
        <v>388</v>
      </c>
      <c r="B199" s="6">
        <v>596.14545454545453</v>
      </c>
      <c r="C199" s="6">
        <f t="shared" si="9"/>
        <v>-12.480984361161861</v>
      </c>
      <c r="D199" s="6">
        <f t="shared" si="10"/>
        <v>12.772548653544444</v>
      </c>
      <c r="E199" s="6">
        <f t="shared" si="8"/>
        <v>6.0001644848453362</v>
      </c>
    </row>
    <row r="200" spans="1:5">
      <c r="A200" s="6" t="s">
        <v>389</v>
      </c>
      <c r="B200" s="6">
        <v>633.70952380952383</v>
      </c>
      <c r="C200" s="6">
        <f t="shared" si="9"/>
        <v>6.1105996569135224</v>
      </c>
      <c r="D200" s="6">
        <f t="shared" si="10"/>
        <v>12.043123013542262</v>
      </c>
      <c r="E200" s="6">
        <f t="shared" si="8"/>
        <v>5.9204413647441791</v>
      </c>
    </row>
    <row r="201" spans="1:5">
      <c r="A201" s="6" t="s">
        <v>390</v>
      </c>
      <c r="B201" s="6">
        <v>632.59318181818185</v>
      </c>
      <c r="C201" s="6">
        <f t="shared" si="9"/>
        <v>-0.17631523261839532</v>
      </c>
      <c r="D201" s="6">
        <f t="shared" si="10"/>
        <v>9.4567187534604606</v>
      </c>
      <c r="E201" s="6">
        <f t="shared" si="8"/>
        <v>6.0073790255915922</v>
      </c>
    </row>
    <row r="202" spans="1:5">
      <c r="A202" s="6" t="s">
        <v>391</v>
      </c>
      <c r="B202" s="6">
        <v>598.18571428571431</v>
      </c>
      <c r="C202" s="6">
        <f t="shared" si="9"/>
        <v>-5.5926268040024993</v>
      </c>
      <c r="D202" s="6">
        <f t="shared" si="10"/>
        <v>5.857007760822535</v>
      </c>
      <c r="E202" s="6">
        <f t="shared" si="8"/>
        <v>6.4890924388309932</v>
      </c>
    </row>
    <row r="203" spans="1:5">
      <c r="A203" s="6" t="s">
        <v>392</v>
      </c>
      <c r="B203" s="6">
        <v>585.77954545454554</v>
      </c>
      <c r="C203" s="6">
        <f t="shared" si="9"/>
        <v>-2.0957748244197916</v>
      </c>
      <c r="D203" s="6">
        <f t="shared" si="10"/>
        <v>2.7461709685177778</v>
      </c>
      <c r="E203" s="6">
        <f t="shared" si="8"/>
        <v>6.602208760756243</v>
      </c>
    </row>
    <row r="204" spans="1:5">
      <c r="A204" s="6" t="s">
        <v>393</v>
      </c>
      <c r="B204" s="6">
        <v>627.82727272727277</v>
      </c>
      <c r="C204" s="6">
        <f t="shared" si="9"/>
        <v>6.9321568709729622</v>
      </c>
      <c r="D204" s="6">
        <f t="shared" si="10"/>
        <v>6.4627358831060659</v>
      </c>
      <c r="E204" s="6">
        <f t="shared" si="8"/>
        <v>6.7605415454186106</v>
      </c>
    </row>
    <row r="205" spans="1:5">
      <c r="A205" s="6" t="s">
        <v>394</v>
      </c>
      <c r="B205" s="6">
        <v>629.79117647058831</v>
      </c>
      <c r="C205" s="6">
        <f t="shared" si="9"/>
        <v>0.31232133099984372</v>
      </c>
      <c r="D205" s="6">
        <f t="shared" si="10"/>
        <v>4.6748386846805587</v>
      </c>
      <c r="E205" s="6">
        <f t="shared" si="8"/>
        <v>6.6271062225898021</v>
      </c>
    </row>
    <row r="206" spans="1:5">
      <c r="A206" s="6" t="s">
        <v>395</v>
      </c>
      <c r="B206" s="6">
        <v>631.16590909090917</v>
      </c>
      <c r="C206" s="6">
        <f t="shared" si="9"/>
        <v>0.21804598756480661</v>
      </c>
      <c r="D206" s="6">
        <f t="shared" si="10"/>
        <v>3.8494673954408039</v>
      </c>
      <c r="E206" s="6">
        <f t="shared" si="8"/>
        <v>6.3816194875742429</v>
      </c>
    </row>
    <row r="207" spans="1:5">
      <c r="A207" s="6" t="s">
        <v>396</v>
      </c>
      <c r="B207" s="6">
        <v>664.745</v>
      </c>
      <c r="C207" s="6">
        <f t="shared" si="9"/>
        <v>5.1834750075615634</v>
      </c>
      <c r="D207" s="6">
        <f t="shared" si="10"/>
        <v>2.8399680553862603</v>
      </c>
      <c r="E207" s="6">
        <f t="shared" ref="E207:E270" si="11">_xlfn.STDEV.S(C196:C207)</f>
        <v>6.4856095951479587</v>
      </c>
    </row>
    <row r="208" spans="1:5">
      <c r="A208" s="6" t="s">
        <v>397</v>
      </c>
      <c r="B208" s="6">
        <v>654.89545454545453</v>
      </c>
      <c r="C208" s="6">
        <f t="shared" si="9"/>
        <v>-1.4927896955156261</v>
      </c>
      <c r="D208" s="6">
        <f t="shared" si="10"/>
        <v>3.4678272369665324</v>
      </c>
      <c r="E208" s="6">
        <f t="shared" si="11"/>
        <v>6.5373985889317856</v>
      </c>
    </row>
    <row r="209" spans="1:5">
      <c r="A209" s="6" t="s">
        <v>398</v>
      </c>
      <c r="B209" s="6">
        <v>679.36842105263156</v>
      </c>
      <c r="C209" s="6">
        <f t="shared" si="9"/>
        <v>3.668796249039747</v>
      </c>
      <c r="D209" s="6">
        <f t="shared" si="10"/>
        <v>3.5002078888284895</v>
      </c>
      <c r="E209" s="6">
        <f t="shared" si="11"/>
        <v>6.1172933987481812</v>
      </c>
    </row>
    <row r="210" spans="1:5">
      <c r="A210" s="6" t="s">
        <v>399</v>
      </c>
      <c r="B210" s="6">
        <v>666.85952380952369</v>
      </c>
      <c r="C210" s="6">
        <f t="shared" si="9"/>
        <v>-1.8584159252197998</v>
      </c>
      <c r="D210" s="6">
        <f t="shared" si="10"/>
        <v>3.0910010897809528</v>
      </c>
      <c r="E210" s="6">
        <f t="shared" si="11"/>
        <v>5.4179080286338692</v>
      </c>
    </row>
    <row r="211" spans="1:5">
      <c r="A211" s="6" t="s">
        <v>400</v>
      </c>
      <c r="B211" s="6">
        <v>655.49047619047622</v>
      </c>
      <c r="C211" s="6">
        <f t="shared" si="9"/>
        <v>-1.7195640731321424</v>
      </c>
      <c r="D211" s="6">
        <f t="shared" si="10"/>
        <v>3.1518190836845172</v>
      </c>
      <c r="E211" s="6">
        <f t="shared" si="11"/>
        <v>3.8459281451375453</v>
      </c>
    </row>
    <row r="212" spans="1:5">
      <c r="A212" s="6" t="s">
        <v>401</v>
      </c>
      <c r="B212" s="6">
        <v>665.2954545454545</v>
      </c>
      <c r="C212" s="6">
        <f t="shared" si="9"/>
        <v>1.4847460514806454</v>
      </c>
      <c r="D212" s="6">
        <f t="shared" si="10"/>
        <v>1.8913670194676575</v>
      </c>
      <c r="E212" s="6">
        <f t="shared" si="11"/>
        <v>3.478520019116762</v>
      </c>
    </row>
    <row r="213" spans="1:5">
      <c r="A213" s="6" t="s">
        <v>402</v>
      </c>
      <c r="B213" s="6">
        <v>665.41136363636372</v>
      </c>
      <c r="C213" s="6">
        <f t="shared" si="9"/>
        <v>1.7420680441208817E-2</v>
      </c>
      <c r="D213" s="6">
        <f t="shared" si="10"/>
        <v>1.6040450509746869</v>
      </c>
      <c r="E213" s="6">
        <f t="shared" si="11"/>
        <v>3.4760236995080791</v>
      </c>
    </row>
    <row r="214" spans="1:5">
      <c r="A214" s="6" t="s">
        <v>403</v>
      </c>
      <c r="B214" s="6">
        <v>712.65250000000003</v>
      </c>
      <c r="C214" s="6">
        <f t="shared" si="9"/>
        <v>6.8588482987172235</v>
      </c>
      <c r="D214" s="6">
        <f t="shared" si="10"/>
        <v>3.6018317229885293</v>
      </c>
      <c r="E214" s="6">
        <f t="shared" si="11"/>
        <v>3.374508425689708</v>
      </c>
    </row>
    <row r="215" spans="1:5">
      <c r="A215" s="6" t="s">
        <v>404</v>
      </c>
      <c r="B215" s="6">
        <v>754.60434782608706</v>
      </c>
      <c r="C215" s="6">
        <f t="shared" si="9"/>
        <v>5.7199644947966313</v>
      </c>
      <c r="D215" s="6">
        <f t="shared" si="10"/>
        <v>3.6656330542301014</v>
      </c>
      <c r="E215" s="6">
        <f t="shared" si="11"/>
        <v>3.3802587557409085</v>
      </c>
    </row>
    <row r="216" spans="1:5">
      <c r="A216" s="6" t="s">
        <v>405</v>
      </c>
      <c r="B216" s="6">
        <v>806.24772727272727</v>
      </c>
      <c r="C216" s="6">
        <f t="shared" si="9"/>
        <v>6.619747994321953</v>
      </c>
      <c r="D216" s="6">
        <f t="shared" si="10"/>
        <v>0.60053248877039445</v>
      </c>
      <c r="E216" s="6">
        <f t="shared" si="11"/>
        <v>3.3407184752198331</v>
      </c>
    </row>
    <row r="217" spans="1:5">
      <c r="A217" s="6" t="s">
        <v>406</v>
      </c>
      <c r="B217" s="6">
        <v>803.20294117647063</v>
      </c>
      <c r="C217" s="6">
        <f t="shared" si="9"/>
        <v>-0.37836384654140132</v>
      </c>
      <c r="D217" s="6">
        <f t="shared" si="10"/>
        <v>3.8072909932132544</v>
      </c>
      <c r="E217" s="6">
        <f t="shared" si="11"/>
        <v>3.3797466946565957</v>
      </c>
    </row>
    <row r="218" spans="1:5">
      <c r="A218" s="6" t="s">
        <v>407</v>
      </c>
      <c r="B218" s="6">
        <v>889.59545454545446</v>
      </c>
      <c r="C218" s="6">
        <f t="shared" si="9"/>
        <v>10.215940318048396</v>
      </c>
      <c r="D218" s="6">
        <f t="shared" si="10"/>
        <v>5.3874151083536903</v>
      </c>
      <c r="E218" s="6">
        <f t="shared" si="11"/>
        <v>4.0576487833740655</v>
      </c>
    </row>
    <row r="219" spans="1:5">
      <c r="A219" s="6" t="s">
        <v>408</v>
      </c>
      <c r="B219" s="6">
        <v>922.29761904761904</v>
      </c>
      <c r="C219" s="6">
        <f t="shared" si="9"/>
        <v>3.6101154765927941</v>
      </c>
      <c r="D219" s="6">
        <f t="shared" si="10"/>
        <v>5.3507658311514268</v>
      </c>
      <c r="E219" s="6">
        <f t="shared" si="11"/>
        <v>4.0007663802053512</v>
      </c>
    </row>
    <row r="220" spans="1:5">
      <c r="A220" s="6" t="s">
        <v>409</v>
      </c>
      <c r="B220" s="6">
        <v>968.43421052631584</v>
      </c>
      <c r="C220" s="6">
        <f t="shared" si="9"/>
        <v>4.88125825943892</v>
      </c>
      <c r="D220" s="6">
        <f t="shared" si="10"/>
        <v>3.5050334871634625</v>
      </c>
      <c r="E220" s="6">
        <f t="shared" si="11"/>
        <v>3.8077922364688885</v>
      </c>
    </row>
    <row r="221" spans="1:5">
      <c r="A221" s="6" t="s">
        <v>410</v>
      </c>
      <c r="B221" s="6">
        <v>909.7045454545455</v>
      </c>
      <c r="C221" s="6">
        <f t="shared" si="9"/>
        <v>-6.2560679827080508</v>
      </c>
      <c r="D221" s="6">
        <f t="shared" si="10"/>
        <v>6.0964117294653875</v>
      </c>
      <c r="E221" s="6">
        <f t="shared" si="11"/>
        <v>4.687243558703849</v>
      </c>
    </row>
    <row r="222" spans="1:5">
      <c r="A222" s="6" t="s">
        <v>411</v>
      </c>
      <c r="B222" s="6">
        <v>888.66250000000002</v>
      </c>
      <c r="C222" s="6">
        <f t="shared" si="9"/>
        <v>-2.3402348080391535</v>
      </c>
      <c r="D222" s="6">
        <f t="shared" si="10"/>
        <v>5.6498340300031078</v>
      </c>
      <c r="E222" s="6">
        <f t="shared" si="11"/>
        <v>4.7292217150903362</v>
      </c>
    </row>
    <row r="223" spans="1:5">
      <c r="A223" s="6" t="s">
        <v>412</v>
      </c>
      <c r="B223" s="6">
        <v>889.48809523809518</v>
      </c>
      <c r="C223" s="6">
        <f t="shared" si="9"/>
        <v>9.2859997306408662E-2</v>
      </c>
      <c r="D223" s="6">
        <f t="shared" si="10"/>
        <v>3.2031907602432805</v>
      </c>
      <c r="E223" s="6">
        <f t="shared" si="11"/>
        <v>4.6134713838082124</v>
      </c>
    </row>
    <row r="224" spans="1:5">
      <c r="A224" s="6" t="s">
        <v>413</v>
      </c>
      <c r="B224" s="6">
        <v>939.77173913043475</v>
      </c>
      <c r="C224" s="6">
        <f t="shared" si="9"/>
        <v>5.4990891703146447</v>
      </c>
      <c r="D224" s="6">
        <f t="shared" si="10"/>
        <v>4.0125275625320782</v>
      </c>
      <c r="E224" s="6">
        <f t="shared" si="11"/>
        <v>4.6748271893420119</v>
      </c>
    </row>
    <row r="225" spans="1:5">
      <c r="A225" s="6" t="s">
        <v>414</v>
      </c>
      <c r="B225" s="6">
        <v>839.02499999999998</v>
      </c>
      <c r="C225" s="6">
        <f t="shared" si="9"/>
        <v>-11.3396511662491</v>
      </c>
      <c r="D225" s="6">
        <f t="shared" si="10"/>
        <v>8.5972166183609051</v>
      </c>
      <c r="E225" s="6">
        <f t="shared" si="11"/>
        <v>6.2056635998677558</v>
      </c>
    </row>
    <row r="226" spans="1:5">
      <c r="A226" s="6" t="s">
        <v>415</v>
      </c>
      <c r="B226" s="6">
        <v>829.93181818181813</v>
      </c>
      <c r="C226" s="6">
        <f t="shared" si="9"/>
        <v>-1.0896952753584699</v>
      </c>
      <c r="D226" s="6">
        <f t="shared" si="10"/>
        <v>8.4854468784203938</v>
      </c>
      <c r="E226" s="6">
        <f t="shared" si="11"/>
        <v>6.0543303546147662</v>
      </c>
    </row>
    <row r="227" spans="1:5">
      <c r="A227" s="6" t="s">
        <v>416</v>
      </c>
      <c r="B227" s="6">
        <v>806.61956521739125</v>
      </c>
      <c r="C227" s="6">
        <f t="shared" si="9"/>
        <v>-2.8491412096046935</v>
      </c>
      <c r="D227" s="6">
        <f t="shared" si="10"/>
        <v>5.4809671452615145</v>
      </c>
      <c r="E227" s="6">
        <f t="shared" si="11"/>
        <v>5.9866737724331873</v>
      </c>
    </row>
    <row r="228" spans="1:5">
      <c r="A228" s="6" t="s">
        <v>417</v>
      </c>
      <c r="B228" s="6">
        <v>760.86249999999995</v>
      </c>
      <c r="C228" s="6">
        <f t="shared" si="9"/>
        <v>-5.8399480326414874</v>
      </c>
      <c r="D228" s="6">
        <f t="shared" si="10"/>
        <v>2.4015785331851327</v>
      </c>
      <c r="E228" s="6">
        <f t="shared" si="11"/>
        <v>5.9193998777329666</v>
      </c>
    </row>
    <row r="229" spans="1:5">
      <c r="A229" s="6" t="s">
        <v>418</v>
      </c>
      <c r="B229" s="6">
        <v>816.09210526315792</v>
      </c>
      <c r="C229" s="6">
        <f t="shared" si="9"/>
        <v>7.0074564466255183</v>
      </c>
      <c r="D229" s="6">
        <f t="shared" si="10"/>
        <v>6.7225149642007276</v>
      </c>
      <c r="E229" s="6">
        <f t="shared" si="11"/>
        <v>6.3028111426878608</v>
      </c>
    </row>
    <row r="230" spans="1:5">
      <c r="A230" s="6" t="s">
        <v>419</v>
      </c>
      <c r="B230" s="6">
        <v>858.69047619047615</v>
      </c>
      <c r="C230" s="6">
        <f t="shared" si="9"/>
        <v>5.0881303963092037</v>
      </c>
      <c r="D230" s="6">
        <f t="shared" si="10"/>
        <v>6.9301576760634891</v>
      </c>
      <c r="E230" s="6">
        <f t="shared" si="11"/>
        <v>5.7022539849380136</v>
      </c>
    </row>
    <row r="231" spans="1:5">
      <c r="A231" s="6" t="s">
        <v>420</v>
      </c>
      <c r="B231" s="6">
        <v>943.16250000000002</v>
      </c>
      <c r="C231" s="6">
        <f t="shared" si="9"/>
        <v>9.383006350865557</v>
      </c>
      <c r="D231" s="6">
        <f t="shared" si="10"/>
        <v>2.1514727242822924</v>
      </c>
      <c r="E231" s="6">
        <f t="shared" si="11"/>
        <v>6.2762567243384488</v>
      </c>
    </row>
    <row r="232" spans="1:5">
      <c r="A232" s="6" t="s">
        <v>421</v>
      </c>
      <c r="B232" s="6">
        <v>924.27272727272725</v>
      </c>
      <c r="C232" s="6">
        <f t="shared" si="9"/>
        <v>-2.0231402686269639</v>
      </c>
      <c r="D232" s="6">
        <f t="shared" si="10"/>
        <v>5.7607336141671039</v>
      </c>
      <c r="E232" s="6">
        <f t="shared" si="11"/>
        <v>6.121300359706308</v>
      </c>
    </row>
    <row r="233" spans="1:5">
      <c r="A233" s="6" t="s">
        <v>422</v>
      </c>
      <c r="B233" s="6">
        <v>890.2</v>
      </c>
      <c r="C233" s="6">
        <f t="shared" si="9"/>
        <v>-3.7561030895036476</v>
      </c>
      <c r="D233" s="6">
        <f t="shared" si="10"/>
        <v>7.1383884470971539</v>
      </c>
      <c r="E233" s="6">
        <f t="shared" si="11"/>
        <v>5.9434249410088844</v>
      </c>
    </row>
    <row r="234" spans="1:5">
      <c r="A234" s="6" t="s">
        <v>423</v>
      </c>
      <c r="B234" s="6">
        <v>928.64473684210532</v>
      </c>
      <c r="C234" s="6">
        <f t="shared" si="9"/>
        <v>4.2280094498902905</v>
      </c>
      <c r="D234" s="6">
        <f t="shared" si="10"/>
        <v>4.1997239191714879</v>
      </c>
      <c r="E234" s="6">
        <f t="shared" si="11"/>
        <v>6.0282980419741117</v>
      </c>
    </row>
    <row r="235" spans="1:5">
      <c r="A235" s="6" t="s">
        <v>424</v>
      </c>
      <c r="B235" s="6">
        <v>945.6704545454545</v>
      </c>
      <c r="C235" s="6">
        <f t="shared" si="9"/>
        <v>1.8167900563646759</v>
      </c>
      <c r="D235" s="6">
        <f t="shared" si="10"/>
        <v>4.0950614570212842</v>
      </c>
      <c r="E235" s="6">
        <f t="shared" si="11"/>
        <v>6.041704499573231</v>
      </c>
    </row>
    <row r="236" spans="1:5">
      <c r="A236" s="6" t="s">
        <v>425</v>
      </c>
      <c r="B236" s="6">
        <v>934.22826086956525</v>
      </c>
      <c r="C236" s="6">
        <f t="shared" si="9"/>
        <v>-1.2173352621352325</v>
      </c>
      <c r="D236" s="6">
        <f t="shared" si="10"/>
        <v>2.7286038690406169</v>
      </c>
      <c r="E236" s="6">
        <f t="shared" si="11"/>
        <v>5.8454565269740657</v>
      </c>
    </row>
    <row r="237" spans="1:5">
      <c r="A237" s="6" t="s">
        <v>426</v>
      </c>
      <c r="B237" s="6">
        <v>949.375</v>
      </c>
      <c r="C237" s="6">
        <f t="shared" si="9"/>
        <v>1.608307432708606</v>
      </c>
      <c r="D237" s="6">
        <f t="shared" si="10"/>
        <v>1.694778161080531</v>
      </c>
      <c r="E237" s="6">
        <f t="shared" si="11"/>
        <v>4.6433516402453145</v>
      </c>
    </row>
    <row r="238" spans="1:5">
      <c r="A238" s="6" t="s">
        <v>427</v>
      </c>
      <c r="B238" s="6">
        <v>996.59090909090912</v>
      </c>
      <c r="C238" s="6">
        <f t="shared" si="9"/>
        <v>4.8536490532030632</v>
      </c>
      <c r="D238" s="6">
        <f t="shared" si="10"/>
        <v>3.0379090788929575</v>
      </c>
      <c r="E238" s="6">
        <f t="shared" si="11"/>
        <v>4.7131832480413305</v>
      </c>
    </row>
    <row r="239" spans="1:5">
      <c r="A239" s="6" t="s">
        <v>428</v>
      </c>
      <c r="B239" s="6">
        <v>1043.159090909091</v>
      </c>
      <c r="C239" s="6">
        <f t="shared" si="9"/>
        <v>4.5668611518603699</v>
      </c>
      <c r="D239" s="6">
        <f t="shared" si="10"/>
        <v>1.7966417581688734</v>
      </c>
      <c r="E239" s="6">
        <f t="shared" si="11"/>
        <v>4.5715739336289349</v>
      </c>
    </row>
    <row r="240" spans="1:5">
      <c r="A240" s="6" t="s">
        <v>429</v>
      </c>
      <c r="B240" s="6">
        <v>1127.0357142857142</v>
      </c>
      <c r="C240" s="6">
        <f t="shared" si="9"/>
        <v>7.7337227831508191</v>
      </c>
      <c r="D240" s="6">
        <f t="shared" si="10"/>
        <v>1.7514795927078</v>
      </c>
      <c r="E240" s="6">
        <f t="shared" si="11"/>
        <v>4.0683690774963699</v>
      </c>
    </row>
    <row r="241" spans="1:5">
      <c r="A241" s="6" t="s">
        <v>430</v>
      </c>
      <c r="B241" s="6">
        <v>1134.7236842105262</v>
      </c>
      <c r="C241" s="6">
        <f t="shared" si="9"/>
        <v>0.67982470097744729</v>
      </c>
      <c r="D241" s="6">
        <f t="shared" si="10"/>
        <v>3.5330709756980845</v>
      </c>
      <c r="E241" s="6">
        <f t="shared" si="11"/>
        <v>3.9488064526546593</v>
      </c>
    </row>
    <row r="242" spans="1:5">
      <c r="A242" s="6" t="s">
        <v>431</v>
      </c>
      <c r="B242" s="6">
        <v>1117.9625000000001</v>
      </c>
      <c r="C242" s="6">
        <f t="shared" si="9"/>
        <v>-1.4881339128812483</v>
      </c>
      <c r="D242" s="6">
        <f t="shared" si="10"/>
        <v>4.8218282083881281</v>
      </c>
      <c r="E242" s="6">
        <f t="shared" si="11"/>
        <v>4.0493863786981983</v>
      </c>
    </row>
    <row r="243" spans="1:5">
      <c r="A243" s="6" t="s">
        <v>432</v>
      </c>
      <c r="B243" s="6">
        <v>1095.4124999999999</v>
      </c>
      <c r="C243" s="6">
        <f t="shared" si="9"/>
        <v>-2.0376827472047889</v>
      </c>
      <c r="D243" s="6">
        <f t="shared" si="10"/>
        <v>1.4368307255690913</v>
      </c>
      <c r="E243" s="6">
        <f t="shared" si="11"/>
        <v>3.5141038074156152</v>
      </c>
    </row>
    <row r="244" spans="1:5">
      <c r="A244" s="6" t="s">
        <v>433</v>
      </c>
      <c r="B244" s="6">
        <v>1113.3369565217392</v>
      </c>
      <c r="C244" s="6">
        <f t="shared" si="9"/>
        <v>1.6230768017090642</v>
      </c>
      <c r="D244" s="6">
        <f t="shared" si="10"/>
        <v>1.9741156883885962</v>
      </c>
      <c r="E244" s="6">
        <f t="shared" si="11"/>
        <v>3.3598893632758173</v>
      </c>
    </row>
    <row r="245" spans="1:5">
      <c r="A245" s="6" t="s">
        <v>434</v>
      </c>
      <c r="B245" s="6">
        <v>1148.6875</v>
      </c>
      <c r="C245" s="6">
        <f t="shared" si="9"/>
        <v>3.1258213567508268</v>
      </c>
      <c r="D245" s="6">
        <f t="shared" si="10"/>
        <v>2.6558481477749596</v>
      </c>
      <c r="E245" s="6">
        <f t="shared" si="11"/>
        <v>2.9317472791425052</v>
      </c>
    </row>
    <row r="246" spans="1:5">
      <c r="A246" s="6" t="s">
        <v>435</v>
      </c>
      <c r="B246" s="6">
        <v>1205.4342105263158</v>
      </c>
      <c r="C246" s="6">
        <f t="shared" si="9"/>
        <v>4.8219856477688863</v>
      </c>
      <c r="D246" s="6">
        <f t="shared" si="10"/>
        <v>1.6004287084628417</v>
      </c>
      <c r="E246" s="6">
        <f t="shared" si="11"/>
        <v>2.9751844432811354</v>
      </c>
    </row>
    <row r="247" spans="1:5">
      <c r="A247" s="6" t="s">
        <v>436</v>
      </c>
      <c r="B247" s="6">
        <v>1232.9204545454545</v>
      </c>
      <c r="C247" s="6">
        <f t="shared" si="9"/>
        <v>2.2545865629215953</v>
      </c>
      <c r="D247" s="6">
        <f t="shared" si="10"/>
        <v>1.3056008469269467</v>
      </c>
      <c r="E247" s="6">
        <f t="shared" si="11"/>
        <v>2.9730907012359622</v>
      </c>
    </row>
    <row r="248" spans="1:5">
      <c r="A248" s="6" t="s">
        <v>437</v>
      </c>
      <c r="B248" s="6">
        <v>1192.965909090909</v>
      </c>
      <c r="C248" s="6">
        <f t="shared" si="9"/>
        <v>-3.2943141425953426</v>
      </c>
      <c r="D248" s="6">
        <f t="shared" si="10"/>
        <v>4.148416553088409</v>
      </c>
      <c r="E248" s="6">
        <f t="shared" si="11"/>
        <v>3.2393171724814711</v>
      </c>
    </row>
    <row r="249" spans="1:5">
      <c r="A249" s="6" t="s">
        <v>438</v>
      </c>
      <c r="B249" s="6">
        <v>1215.8095238095239</v>
      </c>
      <c r="C249" s="6">
        <f t="shared" si="9"/>
        <v>1.8967562745880888</v>
      </c>
      <c r="D249" s="6">
        <f t="shared" si="10"/>
        <v>3.1055207193827195</v>
      </c>
      <c r="E249" s="6">
        <f t="shared" si="11"/>
        <v>3.2369136886456382</v>
      </c>
    </row>
    <row r="250" spans="1:5">
      <c r="A250" s="6" t="s">
        <v>439</v>
      </c>
      <c r="B250" s="6">
        <v>1270.9772727272727</v>
      </c>
      <c r="C250" s="6">
        <f t="shared" si="9"/>
        <v>4.4375980966569033</v>
      </c>
      <c r="D250" s="6">
        <f t="shared" si="10"/>
        <v>3.9409295882323168</v>
      </c>
      <c r="E250" s="6">
        <f t="shared" si="11"/>
        <v>3.2063701571412944</v>
      </c>
    </row>
    <row r="251" spans="1:5">
      <c r="A251" s="6" t="s">
        <v>440</v>
      </c>
      <c r="B251" s="6">
        <v>1342.0238095238096</v>
      </c>
      <c r="C251" s="6">
        <f t="shared" si="9"/>
        <v>5.4392669576169306</v>
      </c>
      <c r="D251" s="6">
        <f t="shared" si="10"/>
        <v>1.8261343329176898</v>
      </c>
      <c r="E251" s="6">
        <f t="shared" si="11"/>
        <v>3.2782855679507947</v>
      </c>
    </row>
    <row r="252" spans="1:5">
      <c r="A252" s="6" t="s">
        <v>441</v>
      </c>
      <c r="B252" s="6">
        <v>1369.8863636363637</v>
      </c>
      <c r="C252" s="6">
        <f t="shared" si="9"/>
        <v>2.05490099358473</v>
      </c>
      <c r="D252" s="6">
        <f t="shared" si="10"/>
        <v>1.7385108076792386</v>
      </c>
      <c r="E252" s="6">
        <f t="shared" si="11"/>
        <v>2.7598980838490048</v>
      </c>
    </row>
    <row r="253" spans="1:5">
      <c r="A253" s="6" t="s">
        <v>442</v>
      </c>
      <c r="B253" s="6">
        <v>1390.5526315789473</v>
      </c>
      <c r="C253" s="6">
        <f t="shared" si="9"/>
        <v>1.4973454656463652</v>
      </c>
      <c r="D253" s="6">
        <f t="shared" si="10"/>
        <v>2.1332114363909045</v>
      </c>
      <c r="E253" s="6">
        <f t="shared" si="11"/>
        <v>2.7444620475996735</v>
      </c>
    </row>
    <row r="254" spans="1:5">
      <c r="A254" s="6" t="s">
        <v>443</v>
      </c>
      <c r="B254" s="6">
        <v>1356.4</v>
      </c>
      <c r="C254" s="6">
        <f t="shared" si="9"/>
        <v>-2.4867113536090666</v>
      </c>
      <c r="D254" s="6">
        <f t="shared" si="10"/>
        <v>2.4768871464660869</v>
      </c>
      <c r="E254" s="6">
        <f t="shared" si="11"/>
        <v>2.8623353435841756</v>
      </c>
    </row>
    <row r="255" spans="1:5">
      <c r="A255" s="6" t="s">
        <v>444</v>
      </c>
      <c r="B255" s="6">
        <v>1372.7249999999999</v>
      </c>
      <c r="C255" s="6">
        <f t="shared" si="9"/>
        <v>1.1963684122651741</v>
      </c>
      <c r="D255" s="6">
        <f t="shared" si="10"/>
        <v>2.2184218297215246</v>
      </c>
      <c r="E255" s="6">
        <f t="shared" si="11"/>
        <v>2.6304113620590033</v>
      </c>
    </row>
    <row r="256" spans="1:5">
      <c r="A256" s="6" t="s">
        <v>445</v>
      </c>
      <c r="B256" s="6">
        <v>1424.0108695652175</v>
      </c>
      <c r="C256" s="6">
        <f t="shared" si="9"/>
        <v>3.6679630690295042</v>
      </c>
      <c r="D256" s="6">
        <f t="shared" si="10"/>
        <v>3.0971458354916508</v>
      </c>
      <c r="E256" s="6">
        <f t="shared" si="11"/>
        <v>2.6780210697482083</v>
      </c>
    </row>
    <row r="257" spans="1:5">
      <c r="A257" s="6" t="s">
        <v>446</v>
      </c>
      <c r="B257" s="6">
        <v>1473.8055555555557</v>
      </c>
      <c r="C257" s="6">
        <f t="shared" si="9"/>
        <v>3.437042280645517</v>
      </c>
      <c r="D257" s="6">
        <f t="shared" si="10"/>
        <v>1.3652059638443073</v>
      </c>
      <c r="E257" s="6">
        <f t="shared" si="11"/>
        <v>2.6908529994048016</v>
      </c>
    </row>
    <row r="258" spans="1:5">
      <c r="A258" s="6" t="s">
        <v>447</v>
      </c>
      <c r="B258" s="6">
        <v>1510.4375</v>
      </c>
      <c r="C258" s="6">
        <f t="shared" si="9"/>
        <v>2.455147507231398</v>
      </c>
      <c r="D258" s="6">
        <f t="shared" si="10"/>
        <v>0.64399318623536739</v>
      </c>
      <c r="E258" s="6">
        <f t="shared" si="11"/>
        <v>2.5546451976323836</v>
      </c>
    </row>
    <row r="259" spans="1:5">
      <c r="A259" s="6" t="s">
        <v>448</v>
      </c>
      <c r="B259" s="6">
        <v>1528.659090909091</v>
      </c>
      <c r="C259" s="6">
        <f t="shared" si="9"/>
        <v>1.199159599994585</v>
      </c>
      <c r="D259" s="6">
        <f t="shared" si="10"/>
        <v>1.1217354011783469</v>
      </c>
      <c r="E259" s="6">
        <f t="shared" si="11"/>
        <v>2.5587287670491925</v>
      </c>
    </row>
    <row r="260" spans="1:5">
      <c r="A260" s="6" t="s">
        <v>449</v>
      </c>
      <c r="B260" s="6">
        <v>1572.8095238095239</v>
      </c>
      <c r="C260" s="6">
        <f t="shared" ref="C260:C323" si="12">LN(B260/B259)*100</f>
        <v>2.8472585752839903</v>
      </c>
      <c r="D260" s="6">
        <f t="shared" si="10"/>
        <v>0.86095750429046924</v>
      </c>
      <c r="E260" s="6">
        <f t="shared" si="11"/>
        <v>2.0027553057673644</v>
      </c>
    </row>
    <row r="261" spans="1:5">
      <c r="A261" s="6" t="s">
        <v>450</v>
      </c>
      <c r="B261" s="6">
        <v>1755.8068181818182</v>
      </c>
      <c r="C261" s="6">
        <f t="shared" si="12"/>
        <v>11.006495102233345</v>
      </c>
      <c r="D261" s="6">
        <f t="shared" si="10"/>
        <v>5.2515585081720797</v>
      </c>
      <c r="E261" s="6">
        <f t="shared" si="11"/>
        <v>3.2020198581176071</v>
      </c>
    </row>
    <row r="262" spans="1:5">
      <c r="A262" s="6" t="s">
        <v>451</v>
      </c>
      <c r="B262" s="6">
        <v>1771.8522727272727</v>
      </c>
      <c r="C262" s="6">
        <f t="shared" si="12"/>
        <v>0.90970044360424629</v>
      </c>
      <c r="D262" s="6">
        <f t="shared" ref="D262:D325" si="13">_xlfn.STDEV.S(C260:C262)</f>
        <v>5.3583662714622253</v>
      </c>
      <c r="E262" s="6">
        <f t="shared" si="11"/>
        <v>3.2261685831996316</v>
      </c>
    </row>
    <row r="263" spans="1:5">
      <c r="A263" s="6" t="s">
        <v>452</v>
      </c>
      <c r="B263" s="6">
        <v>1665.2142857142858</v>
      </c>
      <c r="C263" s="6">
        <f t="shared" si="12"/>
        <v>-6.2071665892267642</v>
      </c>
      <c r="D263" s="6">
        <f t="shared" si="13"/>
        <v>8.6497129776037394</v>
      </c>
      <c r="E263" s="6">
        <f t="shared" si="11"/>
        <v>4.0070377974180529</v>
      </c>
    </row>
    <row r="264" spans="1:5">
      <c r="A264" s="6" t="s">
        <v>453</v>
      </c>
      <c r="B264" s="6">
        <v>1738.9772727272727</v>
      </c>
      <c r="C264" s="6">
        <f t="shared" si="12"/>
        <v>4.3343350844782167</v>
      </c>
      <c r="D264" s="6">
        <f t="shared" si="13"/>
        <v>5.3774401642912428</v>
      </c>
      <c r="E264" s="6">
        <f t="shared" si="11"/>
        <v>4.0737888593655276</v>
      </c>
    </row>
    <row r="265" spans="1:5">
      <c r="A265" s="6" t="s">
        <v>454</v>
      </c>
      <c r="B265" s="6">
        <v>1652.3055555555557</v>
      </c>
      <c r="C265" s="6">
        <f t="shared" si="12"/>
        <v>-5.112554713908132</v>
      </c>
      <c r="D265" s="6">
        <f t="shared" si="13"/>
        <v>5.7960497978820245</v>
      </c>
      <c r="E265" s="6">
        <f t="shared" si="11"/>
        <v>4.5635968897133088</v>
      </c>
    </row>
    <row r="266" spans="1:5">
      <c r="A266" s="6" t="s">
        <v>455</v>
      </c>
      <c r="B266" s="6">
        <v>1656.1190476190477</v>
      </c>
      <c r="C266" s="6">
        <f t="shared" si="12"/>
        <v>0.2305323052390284</v>
      </c>
      <c r="D266" s="6">
        <f t="shared" si="13"/>
        <v>4.7369734185435011</v>
      </c>
      <c r="E266" s="6">
        <f t="shared" si="11"/>
        <v>4.4162301468484735</v>
      </c>
    </row>
    <row r="267" spans="1:5">
      <c r="A267" s="6" t="s">
        <v>456</v>
      </c>
      <c r="B267" s="6">
        <v>1742.6190476190477</v>
      </c>
      <c r="C267" s="6">
        <f t="shared" si="12"/>
        <v>5.0912239291720143</v>
      </c>
      <c r="D267" s="6">
        <f t="shared" si="13"/>
        <v>5.1037894508905453</v>
      </c>
      <c r="E267" s="6">
        <f t="shared" si="11"/>
        <v>4.5206537760093282</v>
      </c>
    </row>
    <row r="268" spans="1:5">
      <c r="A268" s="6" t="s">
        <v>457</v>
      </c>
      <c r="B268" s="6">
        <v>1673.7727272727273</v>
      </c>
      <c r="C268" s="6">
        <f t="shared" si="12"/>
        <v>-4.0308984744356042</v>
      </c>
      <c r="D268" s="6">
        <f t="shared" si="13"/>
        <v>4.5643406332738916</v>
      </c>
      <c r="E268" s="6">
        <f t="shared" si="11"/>
        <v>4.7983797587250239</v>
      </c>
    </row>
    <row r="269" spans="1:5">
      <c r="A269" s="6" t="s">
        <v>458</v>
      </c>
      <c r="B269" s="6">
        <v>1650.0657894736842</v>
      </c>
      <c r="C269" s="6">
        <f t="shared" si="12"/>
        <v>-1.4265037059512071</v>
      </c>
      <c r="D269" s="6">
        <f t="shared" si="13"/>
        <v>4.6988786389619577</v>
      </c>
      <c r="E269" s="6">
        <f t="shared" si="11"/>
        <v>4.8111497847352513</v>
      </c>
    </row>
    <row r="270" spans="1:5">
      <c r="A270" s="6" t="s">
        <v>459</v>
      </c>
      <c r="B270" s="6">
        <v>1585.5045454545455</v>
      </c>
      <c r="C270" s="6">
        <f t="shared" si="12"/>
        <v>-3.9912477643459794</v>
      </c>
      <c r="D270" s="6">
        <f t="shared" si="13"/>
        <v>1.4923335403538753</v>
      </c>
      <c r="E270" s="6">
        <f t="shared" si="11"/>
        <v>4.9835665395972235</v>
      </c>
    </row>
    <row r="271" spans="1:5">
      <c r="A271" s="6" t="s">
        <v>460</v>
      </c>
      <c r="B271" s="6">
        <v>1596.6973684210527</v>
      </c>
      <c r="C271" s="6">
        <f t="shared" si="12"/>
        <v>0.70346693435981245</v>
      </c>
      <c r="D271" s="6">
        <f t="shared" si="13"/>
        <v>2.3507102868389387</v>
      </c>
      <c r="E271" s="6">
        <f t="shared" ref="E271:E334" si="14">_xlfn.STDEV.S(C260:C271)</f>
        <v>4.9784299143058792</v>
      </c>
    </row>
    <row r="272" spans="1:5">
      <c r="A272" s="6" t="s">
        <v>461</v>
      </c>
      <c r="B272" s="6">
        <v>1593.909090909091</v>
      </c>
      <c r="C272" s="6">
        <f t="shared" si="12"/>
        <v>-0.17478045364168149</v>
      </c>
      <c r="D272" s="6">
        <f t="shared" si="13"/>
        <v>2.4958995476063719</v>
      </c>
      <c r="E272" s="6">
        <f t="shared" si="14"/>
        <v>4.9173933528806799</v>
      </c>
    </row>
    <row r="273" spans="1:5">
      <c r="A273" s="6" t="s">
        <v>462</v>
      </c>
      <c r="B273" s="6">
        <v>1626.034090909091</v>
      </c>
      <c r="C273" s="6">
        <f t="shared" si="12"/>
        <v>1.9954430334964266</v>
      </c>
      <c r="D273" s="6">
        <f t="shared" si="13"/>
        <v>1.0916646844305871</v>
      </c>
      <c r="E273" s="6">
        <f t="shared" si="14"/>
        <v>3.618914443630866</v>
      </c>
    </row>
    <row r="274" spans="1:5">
      <c r="A274" s="6" t="s">
        <v>463</v>
      </c>
      <c r="B274" s="6">
        <v>1744.45</v>
      </c>
      <c r="C274" s="6">
        <f t="shared" si="12"/>
        <v>7.0295342701762698</v>
      </c>
      <c r="D274" s="6">
        <f t="shared" si="13"/>
        <v>3.6958105832406778</v>
      </c>
      <c r="E274" s="6">
        <f t="shared" si="14"/>
        <v>4.2357733244584237</v>
      </c>
    </row>
    <row r="275" spans="1:5">
      <c r="A275" s="6" t="s">
        <v>464</v>
      </c>
      <c r="B275" s="6">
        <v>1747.0108695652175</v>
      </c>
      <c r="C275" s="6">
        <f t="shared" si="12"/>
        <v>0.14669332523624665</v>
      </c>
      <c r="D275" s="6">
        <f t="shared" si="13"/>
        <v>3.5621493871058565</v>
      </c>
      <c r="E275" s="6">
        <f t="shared" si="14"/>
        <v>3.7795908573610761</v>
      </c>
    </row>
    <row r="276" spans="1:5">
      <c r="A276" s="6" t="s">
        <v>465</v>
      </c>
      <c r="B276" s="6">
        <v>1721.1363636363637</v>
      </c>
      <c r="C276" s="6">
        <f t="shared" si="12"/>
        <v>-1.4921503771239952</v>
      </c>
      <c r="D276" s="6">
        <f t="shared" si="13"/>
        <v>4.5217698854567576</v>
      </c>
      <c r="E276" s="6">
        <f t="shared" si="14"/>
        <v>3.5980550926233632</v>
      </c>
    </row>
    <row r="277" spans="1:5">
      <c r="A277" s="6" t="s">
        <v>466</v>
      </c>
      <c r="B277" s="6">
        <v>1688.5294117647059</v>
      </c>
      <c r="C277" s="6">
        <f t="shared" si="12"/>
        <v>-1.9126769644086166</v>
      </c>
      <c r="D277" s="6">
        <f t="shared" si="13"/>
        <v>1.0880913933160703</v>
      </c>
      <c r="E277" s="6">
        <f t="shared" si="14"/>
        <v>3.2976965629681407</v>
      </c>
    </row>
    <row r="278" spans="1:5">
      <c r="A278" s="6" t="s">
        <v>467</v>
      </c>
      <c r="B278" s="6">
        <v>1670.9545454545455</v>
      </c>
      <c r="C278" s="6">
        <f t="shared" si="12"/>
        <v>-1.0462932322175857</v>
      </c>
      <c r="D278" s="6">
        <f t="shared" si="13"/>
        <v>0.43325357772760187</v>
      </c>
      <c r="E278" s="6">
        <f t="shared" si="14"/>
        <v>3.3164884393048069</v>
      </c>
    </row>
    <row r="279" spans="1:5">
      <c r="A279" s="6" t="s">
        <v>468</v>
      </c>
      <c r="B279" s="6">
        <v>1627.5875000000001</v>
      </c>
      <c r="C279" s="6">
        <f t="shared" si="12"/>
        <v>-2.6296190144962672</v>
      </c>
      <c r="D279" s="6">
        <f t="shared" si="13"/>
        <v>0.79283743682816665</v>
      </c>
      <c r="E279" s="6">
        <f t="shared" si="14"/>
        <v>2.9873119034480413</v>
      </c>
    </row>
    <row r="280" spans="1:5">
      <c r="A280" s="6" t="s">
        <v>469</v>
      </c>
      <c r="B280" s="6">
        <v>1592.8625</v>
      </c>
      <c r="C280" s="6">
        <f t="shared" si="12"/>
        <v>-2.1566145022387198</v>
      </c>
      <c r="D280" s="6">
        <f t="shared" si="13"/>
        <v>0.81275940721570528</v>
      </c>
      <c r="E280" s="6">
        <f t="shared" si="14"/>
        <v>2.8349717447490335</v>
      </c>
    </row>
    <row r="281" spans="1:5">
      <c r="A281" s="6" t="s">
        <v>470</v>
      </c>
      <c r="B281" s="6">
        <v>1485.0833333333333</v>
      </c>
      <c r="C281" s="6">
        <f t="shared" si="12"/>
        <v>-7.0061824670896442</v>
      </c>
      <c r="D281" s="6">
        <f t="shared" si="13"/>
        <v>2.6738346486179854</v>
      </c>
      <c r="E281" s="6">
        <f t="shared" si="14"/>
        <v>3.4146388152948481</v>
      </c>
    </row>
    <row r="282" spans="1:5">
      <c r="A282" s="6" t="s">
        <v>471</v>
      </c>
      <c r="B282" s="6">
        <v>1413.5</v>
      </c>
      <c r="C282" s="6">
        <f t="shared" si="12"/>
        <v>-4.9401989251453928</v>
      </c>
      <c r="D282" s="6">
        <f t="shared" si="13"/>
        <v>2.433616639240916</v>
      </c>
      <c r="E282" s="6">
        <f t="shared" si="14"/>
        <v>3.5031374961251189</v>
      </c>
    </row>
    <row r="283" spans="1:5">
      <c r="A283" s="6" t="s">
        <v>472</v>
      </c>
      <c r="B283" s="6">
        <v>1342.3625</v>
      </c>
      <c r="C283" s="6">
        <f t="shared" si="12"/>
        <v>-5.1637776852610155</v>
      </c>
      <c r="D283" s="6">
        <f t="shared" si="13"/>
        <v>1.1337791405784197</v>
      </c>
      <c r="E283" s="6">
        <f t="shared" si="14"/>
        <v>3.6564192385044261</v>
      </c>
    </row>
    <row r="284" spans="1:5">
      <c r="A284" s="6" t="s">
        <v>473</v>
      </c>
      <c r="B284" s="6">
        <v>1286.7239130434784</v>
      </c>
      <c r="C284" s="6">
        <f t="shared" si="12"/>
        <v>-4.2331735477304333</v>
      </c>
      <c r="D284" s="6">
        <f t="shared" si="13"/>
        <v>0.48578054151242755</v>
      </c>
      <c r="E284" s="6">
        <f t="shared" si="14"/>
        <v>3.7153751868807481</v>
      </c>
    </row>
    <row r="285" spans="1:5">
      <c r="A285" s="6" t="s">
        <v>474</v>
      </c>
      <c r="B285" s="6">
        <v>1347.0952380952381</v>
      </c>
      <c r="C285" s="6">
        <f t="shared" si="12"/>
        <v>4.5851212964128889</v>
      </c>
      <c r="D285" s="6">
        <f t="shared" si="13"/>
        <v>5.3800461487165121</v>
      </c>
      <c r="E285" s="6">
        <f t="shared" si="14"/>
        <v>4.0177699164256957</v>
      </c>
    </row>
    <row r="286" spans="1:5">
      <c r="A286" s="6" t="s">
        <v>475</v>
      </c>
      <c r="B286" s="6">
        <v>1348.797619047619</v>
      </c>
      <c r="C286" s="6">
        <f t="shared" si="12"/>
        <v>0.12629442406431121</v>
      </c>
      <c r="D286" s="6">
        <f t="shared" si="13"/>
        <v>4.4092407137912586</v>
      </c>
      <c r="E286" s="6">
        <f t="shared" si="14"/>
        <v>3.0532426456547745</v>
      </c>
    </row>
    <row r="287" spans="1:5">
      <c r="A287" s="6" t="s">
        <v>476</v>
      </c>
      <c r="B287" s="6">
        <v>1316.1847826086957</v>
      </c>
      <c r="C287" s="6">
        <f t="shared" si="12"/>
        <v>-2.4476307663488694</v>
      </c>
      <c r="D287" s="6">
        <f t="shared" si="13"/>
        <v>3.5582259048506435</v>
      </c>
      <c r="E287" s="6">
        <f t="shared" si="14"/>
        <v>2.9669632624329951</v>
      </c>
    </row>
    <row r="288" spans="1:5">
      <c r="A288" s="6" t="s">
        <v>477</v>
      </c>
      <c r="B288" s="6">
        <v>1275.8214285714287</v>
      </c>
      <c r="C288" s="6">
        <f t="shared" si="12"/>
        <v>-3.1147006494306253</v>
      </c>
      <c r="D288" s="6">
        <f t="shared" si="13"/>
        <v>1.7114380980711652</v>
      </c>
      <c r="E288" s="6">
        <f t="shared" si="14"/>
        <v>2.9607959592431063</v>
      </c>
    </row>
    <row r="289" spans="1:5">
      <c r="A289" s="6" t="s">
        <v>478</v>
      </c>
      <c r="B289" s="6">
        <v>1225.4027777777778</v>
      </c>
      <c r="C289" s="6">
        <f t="shared" si="12"/>
        <v>-4.0320640728217079</v>
      </c>
      <c r="D289" s="6">
        <f t="shared" si="13"/>
        <v>0.79550474355918288</v>
      </c>
      <c r="E289" s="6">
        <f t="shared" si="14"/>
        <v>2.9860095358530914</v>
      </c>
    </row>
    <row r="290" spans="1:5">
      <c r="A290" s="6" t="s">
        <v>479</v>
      </c>
      <c r="B290" s="6">
        <v>1244.7954545454545</v>
      </c>
      <c r="C290" s="6">
        <f t="shared" si="12"/>
        <v>1.5701634740868209</v>
      </c>
      <c r="D290" s="6">
        <f t="shared" si="13"/>
        <v>3.0048422308483311</v>
      </c>
      <c r="E290" s="6">
        <f t="shared" si="14"/>
        <v>3.2031103237635268</v>
      </c>
    </row>
    <row r="291" spans="1:5">
      <c r="A291" s="6" t="s">
        <v>480</v>
      </c>
      <c r="B291" s="6">
        <v>1300.9749999999999</v>
      </c>
      <c r="C291" s="6">
        <f t="shared" si="12"/>
        <v>4.4142760476815255</v>
      </c>
      <c r="D291" s="6">
        <f t="shared" si="13"/>
        <v>4.2975689106331352</v>
      </c>
      <c r="E291" s="6">
        <f t="shared" si="14"/>
        <v>3.7641870704081359</v>
      </c>
    </row>
    <row r="292" spans="1:5">
      <c r="A292" s="6" t="s">
        <v>481</v>
      </c>
      <c r="B292" s="6">
        <v>1336.0833333333333</v>
      </c>
      <c r="C292" s="6">
        <f t="shared" si="12"/>
        <v>2.662846506066296</v>
      </c>
      <c r="D292" s="6">
        <f t="shared" si="13"/>
        <v>1.434714720708028</v>
      </c>
      <c r="E292" s="6">
        <f t="shared" si="14"/>
        <v>3.9812715165249091</v>
      </c>
    </row>
    <row r="293" spans="1:5">
      <c r="A293" s="6" t="s">
        <v>482</v>
      </c>
      <c r="B293" s="6">
        <v>1299</v>
      </c>
      <c r="C293" s="6">
        <f t="shared" si="12"/>
        <v>-2.8147710730237505</v>
      </c>
      <c r="D293" s="6">
        <f t="shared" si="13"/>
        <v>3.7711828837332568</v>
      </c>
      <c r="E293" s="6">
        <f t="shared" si="14"/>
        <v>3.6182398572925454</v>
      </c>
    </row>
    <row r="294" spans="1:5">
      <c r="A294" s="6" t="s">
        <v>483</v>
      </c>
      <c r="B294" s="6">
        <v>1287.5250000000001</v>
      </c>
      <c r="C294" s="6">
        <f t="shared" si="12"/>
        <v>-0.88729668454968302</v>
      </c>
      <c r="D294" s="6">
        <f t="shared" si="13"/>
        <v>2.7785778297196329</v>
      </c>
      <c r="E294" s="6">
        <f t="shared" si="14"/>
        <v>3.4120677198286145</v>
      </c>
    </row>
    <row r="295" spans="1:5">
      <c r="A295" s="6" t="s">
        <v>484</v>
      </c>
      <c r="B295" s="6">
        <v>1279.0952380952381</v>
      </c>
      <c r="C295" s="6">
        <f t="shared" si="12"/>
        <v>-0.65687880824132128</v>
      </c>
      <c r="D295" s="6">
        <f t="shared" si="13"/>
        <v>1.1849577307759251</v>
      </c>
      <c r="E295" s="6">
        <f t="shared" si="14"/>
        <v>3.1210465429268068</v>
      </c>
    </row>
    <row r="296" spans="1:5">
      <c r="A296" s="6" t="s">
        <v>485</v>
      </c>
      <c r="B296" s="6">
        <v>1310.9673913043478</v>
      </c>
      <c r="C296" s="6">
        <f t="shared" si="12"/>
        <v>2.4612348564717852</v>
      </c>
      <c r="D296" s="6">
        <f t="shared" si="13"/>
        <v>1.8703114136870658</v>
      </c>
      <c r="E296" s="6">
        <f t="shared" si="14"/>
        <v>2.9686258391837037</v>
      </c>
    </row>
    <row r="297" spans="1:5">
      <c r="A297" s="6" t="s">
        <v>486</v>
      </c>
      <c r="B297" s="6">
        <v>1295.9875</v>
      </c>
      <c r="C297" s="6">
        <f t="shared" si="12"/>
        <v>-1.1492378503429763</v>
      </c>
      <c r="D297" s="6">
        <f t="shared" si="13"/>
        <v>1.9579140013061593</v>
      </c>
      <c r="E297" s="6">
        <f t="shared" si="14"/>
        <v>2.633374223158206</v>
      </c>
    </row>
    <row r="298" spans="1:5">
      <c r="A298" s="6" t="s">
        <v>487</v>
      </c>
      <c r="B298" s="6">
        <v>1238.8181818181818</v>
      </c>
      <c r="C298" s="6">
        <f t="shared" si="12"/>
        <v>-4.5115106852527527</v>
      </c>
      <c r="D298" s="6">
        <f t="shared" si="13"/>
        <v>3.4871089308256953</v>
      </c>
      <c r="E298" s="6">
        <f t="shared" si="14"/>
        <v>2.8894312655063237</v>
      </c>
    </row>
    <row r="299" spans="1:5">
      <c r="A299" s="6" t="s">
        <v>488</v>
      </c>
      <c r="B299" s="6">
        <v>1222.4891304347825</v>
      </c>
      <c r="C299" s="6">
        <f t="shared" si="12"/>
        <v>-1.326879490184218</v>
      </c>
      <c r="D299" s="6">
        <f t="shared" si="13"/>
        <v>1.8920144034503423</v>
      </c>
      <c r="E299" s="6">
        <f t="shared" si="14"/>
        <v>2.8459022209583371</v>
      </c>
    </row>
    <row r="300" spans="1:5">
      <c r="A300" s="6" t="s">
        <v>489</v>
      </c>
      <c r="B300" s="6">
        <v>1176.3</v>
      </c>
      <c r="C300" s="6">
        <f t="shared" si="12"/>
        <v>-3.8515132083212391</v>
      </c>
      <c r="D300" s="6">
        <f t="shared" si="13"/>
        <v>1.6808355030021007</v>
      </c>
      <c r="E300" s="6">
        <f t="shared" si="14"/>
        <v>2.9119102695841708</v>
      </c>
    </row>
    <row r="301" spans="1:5">
      <c r="A301" s="6" t="s">
        <v>490</v>
      </c>
      <c r="B301" s="6">
        <v>1202.2894736842106</v>
      </c>
      <c r="C301" s="6">
        <f t="shared" si="12"/>
        <v>2.1853714827019179</v>
      </c>
      <c r="D301" s="6">
        <f t="shared" si="13"/>
        <v>3.0318767312234107</v>
      </c>
      <c r="E301" s="6">
        <f t="shared" si="14"/>
        <v>2.8120571716256357</v>
      </c>
    </row>
    <row r="302" spans="1:5">
      <c r="A302" s="6" t="s">
        <v>491</v>
      </c>
      <c r="B302" s="6">
        <v>1251.8452380952381</v>
      </c>
      <c r="C302" s="6">
        <f t="shared" si="12"/>
        <v>4.039101948105011</v>
      </c>
      <c r="D302" s="6">
        <f t="shared" si="13"/>
        <v>4.1259766714055512</v>
      </c>
      <c r="E302" s="6">
        <f t="shared" si="14"/>
        <v>3.0317837170288024</v>
      </c>
    </row>
    <row r="303" spans="1:5">
      <c r="A303" s="6" t="s">
        <v>492</v>
      </c>
      <c r="B303" s="6">
        <v>1227.1875</v>
      </c>
      <c r="C303" s="6">
        <f t="shared" si="12"/>
        <v>-1.9893687502136219</v>
      </c>
      <c r="D303" s="6">
        <f t="shared" si="13"/>
        <v>3.0878048192627503</v>
      </c>
      <c r="E303" s="6">
        <f t="shared" si="14"/>
        <v>2.7430259666222119</v>
      </c>
    </row>
    <row r="304" spans="1:5">
      <c r="A304" s="6" t="s">
        <v>493</v>
      </c>
      <c r="B304" s="6">
        <v>1178.6295454545455</v>
      </c>
      <c r="C304" s="6">
        <f t="shared" si="12"/>
        <v>-4.0372604419911484</v>
      </c>
      <c r="D304" s="6">
        <f t="shared" si="13"/>
        <v>4.1984907764159241</v>
      </c>
      <c r="E304" s="6">
        <f t="shared" si="14"/>
        <v>2.7255301828335661</v>
      </c>
    </row>
    <row r="305" spans="1:5">
      <c r="A305" s="6" t="s">
        <v>494</v>
      </c>
      <c r="B305" s="6">
        <v>1197.9099999999999</v>
      </c>
      <c r="C305" s="6">
        <f t="shared" si="12"/>
        <v>1.6226010292256219</v>
      </c>
      <c r="D305" s="6">
        <f t="shared" si="13"/>
        <v>2.8657232345488244</v>
      </c>
      <c r="E305" s="6">
        <f t="shared" si="14"/>
        <v>2.7643193983612639</v>
      </c>
    </row>
    <row r="306" spans="1:5">
      <c r="A306" s="6" t="s">
        <v>495</v>
      </c>
      <c r="B306" s="6">
        <v>1199.0526315789473</v>
      </c>
      <c r="C306" s="6">
        <f t="shared" si="12"/>
        <v>9.5339964874327346E-2</v>
      </c>
      <c r="D306" s="6">
        <f t="shared" si="13"/>
        <v>2.9281662166753275</v>
      </c>
      <c r="E306" s="6">
        <f t="shared" si="14"/>
        <v>2.7720067614780568</v>
      </c>
    </row>
    <row r="307" spans="1:5">
      <c r="A307" s="6" t="s">
        <v>496</v>
      </c>
      <c r="B307" s="6">
        <v>1181.5045454545455</v>
      </c>
      <c r="C307" s="6">
        <f t="shared" si="12"/>
        <v>-1.4743106484226711</v>
      </c>
      <c r="D307" s="6">
        <f t="shared" si="13"/>
        <v>1.5485041892991149</v>
      </c>
      <c r="E307" s="6">
        <f t="shared" si="14"/>
        <v>2.7837315160624017</v>
      </c>
    </row>
    <row r="308" spans="1:5">
      <c r="A308" s="6" t="s">
        <v>497</v>
      </c>
      <c r="B308" s="6">
        <v>1130.0369565217391</v>
      </c>
      <c r="C308" s="6">
        <f t="shared" si="12"/>
        <v>-4.4538327751102278</v>
      </c>
      <c r="D308" s="6">
        <f t="shared" si="13"/>
        <v>2.3107115703992922</v>
      </c>
      <c r="E308" s="6">
        <f t="shared" si="14"/>
        <v>2.7942806565314262</v>
      </c>
    </row>
    <row r="309" spans="1:5">
      <c r="A309" s="6" t="s">
        <v>498</v>
      </c>
      <c r="B309" s="6">
        <v>1117.4749999999999</v>
      </c>
      <c r="C309" s="6">
        <f t="shared" si="12"/>
        <v>-1.1178661185260024</v>
      </c>
      <c r="D309" s="6">
        <f t="shared" si="13"/>
        <v>1.8318150534445219</v>
      </c>
      <c r="E309" s="6">
        <f t="shared" si="14"/>
        <v>2.7943855422341581</v>
      </c>
    </row>
    <row r="310" spans="1:5">
      <c r="A310" s="6" t="s">
        <v>499</v>
      </c>
      <c r="B310" s="6">
        <v>1124.5318181818182</v>
      </c>
      <c r="C310" s="6">
        <f t="shared" si="12"/>
        <v>0.62951115302530869</v>
      </c>
      <c r="D310" s="6">
        <f t="shared" si="13"/>
        <v>2.5827113128999488</v>
      </c>
      <c r="E310" s="6">
        <f t="shared" si="14"/>
        <v>2.6359917286969305</v>
      </c>
    </row>
    <row r="311" spans="1:5">
      <c r="A311" s="6" t="s">
        <v>500</v>
      </c>
      <c r="B311" s="6">
        <v>1159.2454545454545</v>
      </c>
      <c r="C311" s="6">
        <f t="shared" si="12"/>
        <v>3.0402535830355149</v>
      </c>
      <c r="D311" s="6">
        <f t="shared" si="13"/>
        <v>2.0878603818861889</v>
      </c>
      <c r="E311" s="6">
        <f t="shared" si="14"/>
        <v>2.8503776242446728</v>
      </c>
    </row>
    <row r="312" spans="1:5">
      <c r="A312" s="6" t="s">
        <v>501</v>
      </c>
      <c r="B312" s="6">
        <v>1085.7023809523812</v>
      </c>
      <c r="C312" s="6">
        <f t="shared" si="12"/>
        <v>-6.5542189986722583</v>
      </c>
      <c r="D312" s="6">
        <f t="shared" si="13"/>
        <v>4.9911849307454457</v>
      </c>
      <c r="E312" s="6">
        <f t="shared" si="14"/>
        <v>3.2262180196832047</v>
      </c>
    </row>
    <row r="313" spans="1:5">
      <c r="A313" s="6" t="s">
        <v>502</v>
      </c>
      <c r="B313" s="6">
        <v>1068.2526315789473</v>
      </c>
      <c r="C313" s="6">
        <f t="shared" si="12"/>
        <v>-1.6202874277031896</v>
      </c>
      <c r="D313" s="6">
        <f t="shared" si="13"/>
        <v>4.7978854262568085</v>
      </c>
      <c r="E313" s="6">
        <f t="shared" si="14"/>
        <v>3.1050157445754865</v>
      </c>
    </row>
    <row r="314" spans="1:5">
      <c r="A314" s="6" t="s">
        <v>503</v>
      </c>
      <c r="B314" s="6">
        <v>1097.3749999999998</v>
      </c>
      <c r="C314" s="6">
        <f t="shared" si="12"/>
        <v>2.689670527669096</v>
      </c>
      <c r="D314" s="6">
        <f t="shared" si="13"/>
        <v>4.6254533453361004</v>
      </c>
      <c r="E314" s="6">
        <f t="shared" si="14"/>
        <v>2.9257808688614801</v>
      </c>
    </row>
    <row r="315" spans="1:5">
      <c r="A315" s="6" t="s">
        <v>504</v>
      </c>
      <c r="B315" s="6">
        <v>1199.9119047619049</v>
      </c>
      <c r="C315" s="6">
        <f t="shared" si="12"/>
        <v>8.9327177136462517</v>
      </c>
      <c r="D315" s="6">
        <f t="shared" si="13"/>
        <v>5.3059289676229477</v>
      </c>
      <c r="E315" s="6">
        <f t="shared" si="14"/>
        <v>4.0902383763589807</v>
      </c>
    </row>
    <row r="316" spans="1:5">
      <c r="A316" s="6" t="s">
        <v>505</v>
      </c>
      <c r="B316" s="6">
        <v>1246.3380952380951</v>
      </c>
      <c r="C316" s="6">
        <f t="shared" si="12"/>
        <v>3.7961586650157897</v>
      </c>
      <c r="D316" s="6">
        <f t="shared" si="13"/>
        <v>3.3312708542059863</v>
      </c>
      <c r="E316" s="6">
        <f t="shared" si="14"/>
        <v>4.044781901995365</v>
      </c>
    </row>
    <row r="317" spans="1:5">
      <c r="A317" s="6" t="s">
        <v>506</v>
      </c>
      <c r="B317" s="6">
        <v>1242.261904761905</v>
      </c>
      <c r="C317" s="6">
        <f t="shared" si="12"/>
        <v>-0.3275893370959454</v>
      </c>
      <c r="D317" s="6">
        <f t="shared" si="13"/>
        <v>4.6393753731692096</v>
      </c>
      <c r="E317" s="6">
        <f t="shared" si="14"/>
        <v>4.0332251072500203</v>
      </c>
    </row>
    <row r="318" spans="1:5">
      <c r="A318" s="6" t="s">
        <v>507</v>
      </c>
      <c r="B318" s="6">
        <v>1259.3974999999996</v>
      </c>
      <c r="C318" s="6">
        <f t="shared" si="12"/>
        <v>1.3699597318381727</v>
      </c>
      <c r="D318" s="6">
        <f t="shared" si="13"/>
        <v>2.0725753580876072</v>
      </c>
      <c r="E318" s="6">
        <f t="shared" si="14"/>
        <v>4.0440297321770124</v>
      </c>
    </row>
    <row r="319" spans="1:5">
      <c r="A319" s="6" t="s">
        <v>508</v>
      </c>
      <c r="B319" s="6">
        <v>1276.4045454545451</v>
      </c>
      <c r="C319" s="6">
        <f t="shared" si="12"/>
        <v>1.3413744569436099</v>
      </c>
      <c r="D319" s="6">
        <f t="shared" si="13"/>
        <v>0.9719336487294109</v>
      </c>
      <c r="E319" s="6">
        <f t="shared" si="14"/>
        <v>4.0063213040704486</v>
      </c>
    </row>
    <row r="320" spans="1:5">
      <c r="A320" s="6" t="s">
        <v>509</v>
      </c>
      <c r="B320" s="6">
        <v>1337.3261904761907</v>
      </c>
      <c r="C320" s="6">
        <f t="shared" si="12"/>
        <v>4.6625063730102889</v>
      </c>
      <c r="D320" s="6">
        <f t="shared" si="13"/>
        <v>1.9092580455136368</v>
      </c>
      <c r="E320" s="6">
        <f t="shared" si="14"/>
        <v>3.8114043827253736</v>
      </c>
    </row>
    <row r="321" spans="1:5">
      <c r="A321" s="6" t="s">
        <v>510</v>
      </c>
      <c r="B321" s="6">
        <v>1341.0886363636366</v>
      </c>
      <c r="C321" s="6">
        <f t="shared" si="12"/>
        <v>0.28094590311481665</v>
      </c>
      <c r="D321" s="6">
        <f t="shared" si="13"/>
        <v>2.285916959451312</v>
      </c>
      <c r="E321" s="6">
        <f t="shared" si="14"/>
        <v>3.7481459298408177</v>
      </c>
    </row>
    <row r="322" spans="1:5">
      <c r="A322" s="6" t="s">
        <v>511</v>
      </c>
      <c r="B322" s="6">
        <v>1326.0295454545451</v>
      </c>
      <c r="C322" s="6">
        <f t="shared" si="12"/>
        <v>-1.1292526173598123</v>
      </c>
      <c r="D322" s="6">
        <f t="shared" si="13"/>
        <v>3.0202429323105884</v>
      </c>
      <c r="E322" s="6">
        <f t="shared" si="14"/>
        <v>3.8198366106205337</v>
      </c>
    </row>
    <row r="323" spans="1:5">
      <c r="A323" s="6" t="s">
        <v>512</v>
      </c>
      <c r="B323" s="6">
        <v>1266.5690476190478</v>
      </c>
      <c r="C323" s="6">
        <f t="shared" si="12"/>
        <v>-4.587746573017502</v>
      </c>
      <c r="D323" s="6">
        <f t="shared" si="13"/>
        <v>2.5051282979658964</v>
      </c>
      <c r="E323" s="6">
        <f t="shared" si="14"/>
        <v>4.1386482204898849</v>
      </c>
    </row>
    <row r="324" spans="1:5">
      <c r="A324" s="6" t="s">
        <v>513</v>
      </c>
      <c r="B324" s="6">
        <v>1235.9795454545454</v>
      </c>
      <c r="C324" s="6">
        <f t="shared" ref="C324:C387" si="15">LN(B324/B323)*100</f>
        <v>-2.4447897511624794</v>
      </c>
      <c r="D324" s="6">
        <f t="shared" si="13"/>
        <v>1.7456652185756913</v>
      </c>
      <c r="E324" s="6">
        <f t="shared" si="14"/>
        <v>3.6176350279874527</v>
      </c>
    </row>
    <row r="325" spans="1:5">
      <c r="A325" s="6" t="s">
        <v>514</v>
      </c>
      <c r="B325" s="6">
        <v>1151.4027777777778</v>
      </c>
      <c r="C325" s="6">
        <f t="shared" si="15"/>
        <v>-7.0882804134951405</v>
      </c>
      <c r="D325" s="6">
        <f t="shared" si="13"/>
        <v>2.3240388321081427</v>
      </c>
      <c r="E325" s="6">
        <f t="shared" si="14"/>
        <v>4.2736096239186443</v>
      </c>
    </row>
    <row r="326" spans="1:5">
      <c r="A326" s="6" t="s">
        <v>515</v>
      </c>
      <c r="B326" s="6">
        <v>1192.6166666666663</v>
      </c>
      <c r="C326" s="6">
        <f t="shared" si="15"/>
        <v>3.5168766899079524</v>
      </c>
      <c r="D326" s="6">
        <f t="shared" ref="D326:D389" si="16">_xlfn.STDEV.S(C324:C326)</f>
        <v>5.3162146538305661</v>
      </c>
      <c r="E326" s="6">
        <f t="shared" si="14"/>
        <v>4.3164041391277443</v>
      </c>
    </row>
    <row r="327" spans="1:5">
      <c r="A327" s="6" t="s">
        <v>516</v>
      </c>
      <c r="B327" s="6">
        <v>1234.3575000000001</v>
      </c>
      <c r="C327" s="6">
        <f t="shared" si="15"/>
        <v>3.4400819113966432</v>
      </c>
      <c r="D327" s="6">
        <f t="shared" si="16"/>
        <v>6.1008423990744696</v>
      </c>
      <c r="E327" s="6">
        <f t="shared" si="14"/>
        <v>3.5940672616890099</v>
      </c>
    </row>
    <row r="328" spans="1:5">
      <c r="A328" s="6" t="s">
        <v>517</v>
      </c>
      <c r="B328" s="6">
        <v>1231.0934782608692</v>
      </c>
      <c r="C328" s="6">
        <f t="shared" si="15"/>
        <v>-0.26478106236051213</v>
      </c>
      <c r="D328" s="6">
        <f t="shared" si="16"/>
        <v>2.1615134531008398</v>
      </c>
      <c r="E328" s="6">
        <f t="shared" si="14"/>
        <v>3.4150883012915152</v>
      </c>
    </row>
    <row r="329" spans="1:5">
      <c r="A329" s="6" t="s">
        <v>518</v>
      </c>
      <c r="B329" s="6">
        <v>1265.6277777777777</v>
      </c>
      <c r="C329" s="6">
        <f t="shared" si="15"/>
        <v>2.7665484929681279</v>
      </c>
      <c r="D329" s="6">
        <f t="shared" si="16"/>
        <v>1.9735169872195863</v>
      </c>
      <c r="E329" s="6">
        <f t="shared" si="14"/>
        <v>3.5119851164701963</v>
      </c>
    </row>
    <row r="330" spans="1:5">
      <c r="A330" s="6" t="s">
        <v>519</v>
      </c>
      <c r="B330" s="6">
        <v>1245.0047619047618</v>
      </c>
      <c r="C330" s="6">
        <f t="shared" si="15"/>
        <v>-1.6428911365280112</v>
      </c>
      <c r="D330" s="6">
        <f t="shared" si="16"/>
        <v>2.255781612350138</v>
      </c>
      <c r="E330" s="6">
        <f t="shared" si="14"/>
        <v>3.5249243599803122</v>
      </c>
    </row>
    <row r="331" spans="1:5">
      <c r="A331" s="6" t="s">
        <v>520</v>
      </c>
      <c r="B331" s="6">
        <v>1260.2568181818181</v>
      </c>
      <c r="C331" s="6">
        <f t="shared" si="15"/>
        <v>1.2176169415472382</v>
      </c>
      <c r="D331" s="6">
        <f t="shared" si="16"/>
        <v>2.2369940121322007</v>
      </c>
      <c r="E331" s="6">
        <f t="shared" si="14"/>
        <v>3.520515593192878</v>
      </c>
    </row>
    <row r="332" spans="1:5">
      <c r="A332" s="6" t="s">
        <v>521</v>
      </c>
      <c r="B332" s="6">
        <v>1236.2214285714283</v>
      </c>
      <c r="C332" s="6">
        <f t="shared" si="15"/>
        <v>-1.9256031828121796</v>
      </c>
      <c r="D332" s="6">
        <f t="shared" si="16"/>
        <v>1.7388820793844326</v>
      </c>
      <c r="E332" s="6">
        <f t="shared" si="14"/>
        <v>3.209197314314745</v>
      </c>
    </row>
    <row r="333" spans="1:5">
      <c r="A333" s="6" t="s">
        <v>522</v>
      </c>
      <c r="B333" s="6">
        <v>1282.3159090909094</v>
      </c>
      <c r="C333" s="6">
        <f t="shared" si="15"/>
        <v>3.6608254770174624</v>
      </c>
      <c r="D333" s="6">
        <f t="shared" si="16"/>
        <v>2.8005144131432536</v>
      </c>
      <c r="E333" s="6">
        <f t="shared" si="14"/>
        <v>3.4389153794179621</v>
      </c>
    </row>
    <row r="334" spans="1:5">
      <c r="A334" s="6" t="s">
        <v>523</v>
      </c>
      <c r="B334" s="6">
        <v>1314.9785714285711</v>
      </c>
      <c r="C334" s="6">
        <f t="shared" si="15"/>
        <v>2.515262291539047</v>
      </c>
      <c r="D334" s="6">
        <f t="shared" si="16"/>
        <v>2.9507565793813573</v>
      </c>
      <c r="E334" s="6">
        <f t="shared" si="14"/>
        <v>3.5259308633426008</v>
      </c>
    </row>
    <row r="335" spans="1:5">
      <c r="A335" s="6" t="s">
        <v>524</v>
      </c>
      <c r="B335" s="6">
        <v>1279.5136363636366</v>
      </c>
      <c r="C335" s="6">
        <f t="shared" si="15"/>
        <v>-2.7340335872253765</v>
      </c>
      <c r="D335" s="6">
        <f t="shared" si="16"/>
        <v>3.4098300223096514</v>
      </c>
      <c r="E335" s="6">
        <f t="shared" ref="E335:E398" si="17">_xlfn.STDEV.S(C324:C335)</f>
        <v>3.3460124936833666</v>
      </c>
    </row>
    <row r="336" spans="1:5">
      <c r="A336" s="6" t="s">
        <v>525</v>
      </c>
      <c r="B336" s="6">
        <v>1282.284090909091</v>
      </c>
      <c r="C336" s="6">
        <f t="shared" si="15"/>
        <v>0.21628995888370142</v>
      </c>
      <c r="D336" s="6">
        <f t="shared" si="16"/>
        <v>2.6313744835432038</v>
      </c>
      <c r="E336" s="6">
        <f t="shared" si="17"/>
        <v>3.2499299182038373</v>
      </c>
    </row>
    <row r="337" spans="1:5">
      <c r="A337" s="6" t="s">
        <v>526</v>
      </c>
      <c r="B337" s="6">
        <v>1261.2558823529414</v>
      </c>
      <c r="C337" s="6">
        <f t="shared" si="15"/>
        <v>-1.6534977139963127</v>
      </c>
      <c r="D337" s="6">
        <f t="shared" si="16"/>
        <v>1.4926527136675496</v>
      </c>
      <c r="E337" s="6">
        <f t="shared" si="17"/>
        <v>2.3908913704195278</v>
      </c>
    </row>
    <row r="338" spans="1:5">
      <c r="A338" s="6" t="s">
        <v>527</v>
      </c>
      <c r="B338" s="6">
        <v>1331.6659090909091</v>
      </c>
      <c r="C338" s="6">
        <f t="shared" si="15"/>
        <v>5.4322765075038051</v>
      </c>
      <c r="D338" s="6">
        <f t="shared" si="16"/>
        <v>3.6722113668087317</v>
      </c>
      <c r="E338" s="6">
        <f t="shared" si="17"/>
        <v>2.6424227509884313</v>
      </c>
    </row>
    <row r="339" spans="1:5">
      <c r="A339" s="6" t="s">
        <v>528</v>
      </c>
      <c r="B339" s="6">
        <v>1331.5249999999999</v>
      </c>
      <c r="C339" s="6">
        <f t="shared" si="15"/>
        <v>-1.0581974469779142E-2</v>
      </c>
      <c r="D339" s="6">
        <f t="shared" si="16"/>
        <v>3.7088200482105584</v>
      </c>
      <c r="E339" s="6">
        <f t="shared" si="17"/>
        <v>2.5284282648128893</v>
      </c>
    </row>
    <row r="340" spans="1:5">
      <c r="A340" s="6" t="s">
        <v>529</v>
      </c>
      <c r="B340" s="6">
        <v>1324.6571428571428</v>
      </c>
      <c r="C340" s="6">
        <f t="shared" si="15"/>
        <v>-0.51712360661385759</v>
      </c>
      <c r="D340" s="6">
        <f t="shared" si="16"/>
        <v>3.2983999807419311</v>
      </c>
      <c r="E340" s="6">
        <f t="shared" si="17"/>
        <v>2.5375924616143664</v>
      </c>
    </row>
    <row r="341" spans="1:5">
      <c r="A341" s="6" t="s">
        <v>530</v>
      </c>
      <c r="B341" s="6">
        <v>1334.7400000000002</v>
      </c>
      <c r="C341" s="6">
        <f t="shared" si="15"/>
        <v>0.75828504841897781</v>
      </c>
      <c r="D341" s="6">
        <f t="shared" si="16"/>
        <v>0.64218483337661103</v>
      </c>
      <c r="E341" s="6">
        <f t="shared" si="17"/>
        <v>2.4470766831518742</v>
      </c>
    </row>
    <row r="342" spans="1:5">
      <c r="A342" s="6" t="s">
        <v>531</v>
      </c>
      <c r="B342" s="6">
        <v>1303.0261904761903</v>
      </c>
      <c r="C342" s="6">
        <f t="shared" si="15"/>
        <v>-2.4047118254463413</v>
      </c>
      <c r="D342" s="6">
        <f t="shared" si="16"/>
        <v>1.5913414543129767</v>
      </c>
      <c r="E342" s="6">
        <f t="shared" si="17"/>
        <v>2.5150508499458875</v>
      </c>
    </row>
    <row r="343" spans="1:5">
      <c r="A343" s="6" t="s">
        <v>532</v>
      </c>
      <c r="B343" s="6">
        <v>1281.5666666666668</v>
      </c>
      <c r="C343" s="6">
        <f t="shared" si="15"/>
        <v>-1.6606110237430767</v>
      </c>
      <c r="D343" s="6">
        <f t="shared" si="16"/>
        <v>1.6537479370155053</v>
      </c>
      <c r="E343" s="6">
        <f t="shared" si="17"/>
        <v>2.5646200079382746</v>
      </c>
    </row>
    <row r="344" spans="1:5">
      <c r="A344" s="6" t="s">
        <v>533</v>
      </c>
      <c r="B344" s="6">
        <v>1238.5250000000001</v>
      </c>
      <c r="C344" s="6">
        <f t="shared" si="15"/>
        <v>-3.4162132386424329</v>
      </c>
      <c r="D344" s="6">
        <f t="shared" si="16"/>
        <v>0.88118861478428323</v>
      </c>
      <c r="E344" s="6">
        <f t="shared" si="17"/>
        <v>2.7059531844672611</v>
      </c>
    </row>
    <row r="345" spans="1:5">
      <c r="A345" s="6" t="s">
        <v>534</v>
      </c>
      <c r="B345" s="6">
        <v>1201.2454545454545</v>
      </c>
      <c r="C345" s="6">
        <f t="shared" si="15"/>
        <v>-3.056225809404753</v>
      </c>
      <c r="D345" s="6">
        <f t="shared" si="16"/>
        <v>0.9273142865399141</v>
      </c>
      <c r="E345" s="6">
        <f t="shared" si="17"/>
        <v>2.5749033281110925</v>
      </c>
    </row>
    <row r="346" spans="1:5">
      <c r="A346" s="6" t="s">
        <v>535</v>
      </c>
      <c r="B346" s="6">
        <v>1198.4725000000003</v>
      </c>
      <c r="C346" s="6">
        <f t="shared" si="15"/>
        <v>-0.2311068077317853</v>
      </c>
      <c r="D346" s="6">
        <f t="shared" si="16"/>
        <v>1.74431415839441</v>
      </c>
      <c r="E346" s="6">
        <f t="shared" si="17"/>
        <v>2.3939383530258533</v>
      </c>
    </row>
    <row r="347" spans="1:5">
      <c r="A347" s="6" t="s">
        <v>536</v>
      </c>
      <c r="B347" s="6">
        <v>1215.3934782608694</v>
      </c>
      <c r="C347" s="6">
        <f t="shared" si="15"/>
        <v>1.4020045504050327</v>
      </c>
      <c r="D347" s="6">
        <f t="shared" si="16"/>
        <v>2.2555179753521082</v>
      </c>
      <c r="E347" s="6">
        <f t="shared" si="17"/>
        <v>2.3836686419725703</v>
      </c>
    </row>
    <row r="348" spans="1:5">
      <c r="A348" s="6" t="s">
        <v>537</v>
      </c>
      <c r="B348" s="6">
        <v>1220.9454545454546</v>
      </c>
      <c r="C348" s="6">
        <f t="shared" si="15"/>
        <v>0.45576465740120853</v>
      </c>
      <c r="D348" s="6">
        <f t="shared" si="16"/>
        <v>0.8199812043375666</v>
      </c>
      <c r="E348" s="6">
        <f t="shared" si="17"/>
        <v>2.3905495323025487</v>
      </c>
    </row>
    <row r="349" spans="1:5">
      <c r="A349" s="6" t="s">
        <v>538</v>
      </c>
      <c r="B349" s="6">
        <v>1247.9235294117648</v>
      </c>
      <c r="C349" s="6">
        <f t="shared" si="15"/>
        <v>2.1855472201308435</v>
      </c>
      <c r="D349" s="6">
        <f t="shared" si="16"/>
        <v>0.86616556969173442</v>
      </c>
      <c r="E349" s="6">
        <f t="shared" si="17"/>
        <v>2.4645247559815222</v>
      </c>
    </row>
    <row r="350" spans="1:5">
      <c r="A350" s="6" t="s">
        <v>539</v>
      </c>
      <c r="B350" s="6">
        <v>1291.7454545454545</v>
      </c>
      <c r="C350" s="6">
        <f t="shared" si="15"/>
        <v>3.4513375784331308</v>
      </c>
      <c r="D350" s="6">
        <f t="shared" si="16"/>
        <v>1.5037636156609557</v>
      </c>
      <c r="E350" s="6">
        <f t="shared" si="17"/>
        <v>2.1005830798406162</v>
      </c>
    </row>
    <row r="351" spans="1:5">
      <c r="A351" s="6" t="s">
        <v>540</v>
      </c>
      <c r="B351" s="6">
        <v>1320.0650000000001</v>
      </c>
      <c r="C351" s="6">
        <f t="shared" si="15"/>
        <v>2.1686608465749684</v>
      </c>
      <c r="D351" s="6">
        <f t="shared" si="16"/>
        <v>0.73572752873524672</v>
      </c>
      <c r="E351" s="6">
        <f t="shared" si="17"/>
        <v>2.2146132780178291</v>
      </c>
    </row>
    <row r="352" spans="1:5">
      <c r="A352" s="6" t="s">
        <v>541</v>
      </c>
      <c r="B352" s="6">
        <v>1300.8976190476189</v>
      </c>
      <c r="C352" s="6">
        <f t="shared" si="15"/>
        <v>-1.4626475421198155</v>
      </c>
      <c r="D352" s="6">
        <f t="shared" si="16"/>
        <v>2.5488203146184838</v>
      </c>
      <c r="E352" s="6">
        <f t="shared" si="17"/>
        <v>2.2484506607590737</v>
      </c>
    </row>
    <row r="353" spans="1:5">
      <c r="A353" s="6" t="s">
        <v>542</v>
      </c>
      <c r="B353" s="6">
        <v>1286.4449999999999</v>
      </c>
      <c r="C353" s="6">
        <f t="shared" si="15"/>
        <v>-1.1171902214939968</v>
      </c>
      <c r="D353" s="6">
        <f t="shared" si="16"/>
        <v>2.0042687201615887</v>
      </c>
      <c r="E353" s="6">
        <f t="shared" si="17"/>
        <v>2.2446925761108552</v>
      </c>
    </row>
    <row r="354" spans="1:5">
      <c r="A354" s="6" t="s">
        <v>543</v>
      </c>
      <c r="B354" s="6">
        <v>1283.9476190476191</v>
      </c>
      <c r="C354" s="6">
        <f t="shared" si="15"/>
        <v>-0.19431908726431987</v>
      </c>
      <c r="D354" s="6">
        <f t="shared" si="16"/>
        <v>0.65570432363025599</v>
      </c>
      <c r="E354" s="6">
        <f t="shared" si="17"/>
        <v>2.1454127410480064</v>
      </c>
    </row>
    <row r="355" spans="1:5">
      <c r="A355" s="6" t="s">
        <v>544</v>
      </c>
      <c r="B355" s="6">
        <v>1359.0425</v>
      </c>
      <c r="C355" s="6">
        <f t="shared" si="15"/>
        <v>5.6840998373493541</v>
      </c>
      <c r="D355" s="6">
        <f t="shared" si="16"/>
        <v>3.6892873441938154</v>
      </c>
      <c r="E355" s="6">
        <f t="shared" si="17"/>
        <v>2.6541955013949416</v>
      </c>
    </row>
    <row r="356" spans="1:5">
      <c r="A356" s="6" t="s">
        <v>545</v>
      </c>
      <c r="B356" s="6">
        <v>1412.978260869565</v>
      </c>
      <c r="C356" s="6">
        <f t="shared" si="15"/>
        <v>3.8919310820400641</v>
      </c>
      <c r="D356" s="6">
        <f t="shared" si="16"/>
        <v>3.0128922523853814</v>
      </c>
      <c r="E356" s="6">
        <f t="shared" si="17"/>
        <v>2.5112240377253623</v>
      </c>
    </row>
    <row r="357" spans="1:5">
      <c r="A357" s="6" t="s">
        <v>546</v>
      </c>
      <c r="B357" s="6">
        <v>1498.7976190476193</v>
      </c>
      <c r="C357" s="6">
        <f t="shared" si="15"/>
        <v>5.8963480868421732</v>
      </c>
      <c r="D357" s="6">
        <f t="shared" si="16"/>
        <v>1.1011059361735254</v>
      </c>
      <c r="E357" s="6">
        <f t="shared" si="17"/>
        <v>2.4946022103529715</v>
      </c>
    </row>
    <row r="358" spans="1:5">
      <c r="A358" s="6" t="s">
        <v>547</v>
      </c>
      <c r="B358" s="6">
        <v>1511.3142857142859</v>
      </c>
      <c r="C358" s="6">
        <f t="shared" si="15"/>
        <v>0.83164607855116912</v>
      </c>
      <c r="D358" s="6">
        <f t="shared" si="16"/>
        <v>2.5506286239704985</v>
      </c>
      <c r="E358" s="6">
        <f t="shared" si="17"/>
        <v>2.4323143394923705</v>
      </c>
    </row>
    <row r="359" spans="1:5">
      <c r="A359" s="6" t="s">
        <v>548</v>
      </c>
      <c r="B359" s="6">
        <v>1494.8</v>
      </c>
      <c r="C359" s="6">
        <f t="shared" si="15"/>
        <v>-1.0987241520008402</v>
      </c>
      <c r="D359" s="6">
        <f t="shared" si="16"/>
        <v>3.6126760922807288</v>
      </c>
      <c r="E359" s="6">
        <f t="shared" si="17"/>
        <v>2.5843016924556887</v>
      </c>
    </row>
    <row r="360" spans="1:5">
      <c r="A360" s="6" t="s">
        <v>549</v>
      </c>
      <c r="B360" s="6">
        <v>1470.0166666666669</v>
      </c>
      <c r="C360" s="6">
        <f t="shared" si="15"/>
        <v>-1.6718680034339108</v>
      </c>
      <c r="D360" s="6">
        <f t="shared" si="16"/>
        <v>1.3116405668814499</v>
      </c>
      <c r="E360" s="6">
        <f t="shared" si="17"/>
        <v>2.7471077470645442</v>
      </c>
    </row>
    <row r="361" spans="1:5">
      <c r="A361" s="6" t="s">
        <v>550</v>
      </c>
      <c r="B361" s="6">
        <v>1476.0444444444445</v>
      </c>
      <c r="C361" s="6">
        <f t="shared" si="15"/>
        <v>0.40920985423137785</v>
      </c>
      <c r="D361" s="6">
        <f t="shared" si="16"/>
        <v>1.0749607660477527</v>
      </c>
      <c r="E361" s="6">
        <f t="shared" si="17"/>
        <v>2.7574152914356498</v>
      </c>
    </row>
    <row r="362" spans="1:5">
      <c r="A362" s="6" t="s">
        <v>551</v>
      </c>
      <c r="B362" s="6">
        <v>1560.6727272727273</v>
      </c>
      <c r="C362" s="6">
        <f t="shared" si="15"/>
        <v>5.5751126600238736</v>
      </c>
      <c r="D362" s="6">
        <f t="shared" si="16"/>
        <v>3.7313126730658417</v>
      </c>
      <c r="E362" s="6">
        <f t="shared" si="17"/>
        <v>2.9617027898531991</v>
      </c>
    </row>
    <row r="363" spans="1:5">
      <c r="A363" s="6" t="s">
        <v>552</v>
      </c>
      <c r="B363" s="6">
        <v>1597.1025</v>
      </c>
      <c r="C363" s="6">
        <f t="shared" si="15"/>
        <v>2.3074086278669674</v>
      </c>
      <c r="D363" s="6">
        <f t="shared" si="16"/>
        <v>2.6130314459423354</v>
      </c>
      <c r="E363" s="6">
        <f t="shared" si="17"/>
        <v>2.9644962629964038</v>
      </c>
    </row>
    <row r="364" spans="1:5">
      <c r="A364" s="6" t="s">
        <v>553</v>
      </c>
      <c r="B364" s="6">
        <v>1591.9272727272728</v>
      </c>
      <c r="C364" s="6">
        <f t="shared" si="15"/>
        <v>-0.32456465976378784</v>
      </c>
      <c r="D364" s="6">
        <f t="shared" si="16"/>
        <v>2.9555418427702134</v>
      </c>
      <c r="E364" s="6">
        <f t="shared" si="17"/>
        <v>2.8748926170763691</v>
      </c>
    </row>
    <row r="365" spans="1:5">
      <c r="A365" s="6" t="s">
        <v>554</v>
      </c>
      <c r="B365" s="6">
        <v>1682.9299999999998</v>
      </c>
      <c r="C365" s="6">
        <f t="shared" si="15"/>
        <v>5.5590918530710471</v>
      </c>
      <c r="D365" s="6">
        <f t="shared" si="16"/>
        <v>2.9472626040926864</v>
      </c>
      <c r="E365" s="6">
        <f t="shared" si="17"/>
        <v>2.9293405940564421</v>
      </c>
    </row>
    <row r="366" spans="1:5">
      <c r="A366" s="6" t="s">
        <v>555</v>
      </c>
      <c r="B366" s="6">
        <v>1716.3815789473683</v>
      </c>
      <c r="C366" s="6">
        <f t="shared" si="15"/>
        <v>1.9682019751056217</v>
      </c>
      <c r="D366" s="6">
        <f t="shared" si="16"/>
        <v>2.9655995155187065</v>
      </c>
      <c r="E366" s="6">
        <f t="shared" si="17"/>
        <v>2.8309158215198384</v>
      </c>
    </row>
    <row r="367" spans="1:5">
      <c r="A367" s="6" t="s">
        <v>556</v>
      </c>
      <c r="B367" s="6">
        <v>1732.2181818181816</v>
      </c>
      <c r="C367" s="6">
        <f t="shared" si="15"/>
        <v>0.91844315330197224</v>
      </c>
      <c r="D367" s="6">
        <f t="shared" si="16"/>
        <v>2.4335195381140715</v>
      </c>
      <c r="E367" s="6">
        <f t="shared" si="17"/>
        <v>2.6603658966270216</v>
      </c>
    </row>
    <row r="368" spans="1:5">
      <c r="A368" s="6" t="s">
        <v>557</v>
      </c>
      <c r="B368" s="6">
        <v>1843.3130434782611</v>
      </c>
      <c r="C368" s="6">
        <f t="shared" si="15"/>
        <v>6.2161746417680517</v>
      </c>
      <c r="D368" s="6">
        <f t="shared" si="16"/>
        <v>2.8051507471242587</v>
      </c>
      <c r="E368" s="6">
        <f t="shared" si="17"/>
        <v>2.8840939943795787</v>
      </c>
    </row>
    <row r="369" spans="1:5">
      <c r="A369" s="6" t="s">
        <v>558</v>
      </c>
      <c r="B369" s="6">
        <v>1968.0309523809517</v>
      </c>
      <c r="C369" s="6">
        <f t="shared" si="15"/>
        <v>6.5469006691325786</v>
      </c>
      <c r="D369" s="6">
        <f t="shared" si="16"/>
        <v>3.1584509029103538</v>
      </c>
      <c r="E369" s="6">
        <f t="shared" si="17"/>
        <v>2.9645641821681177</v>
      </c>
    </row>
    <row r="370" spans="1:5">
      <c r="A370" s="6" t="s">
        <v>559</v>
      </c>
      <c r="B370" s="6">
        <v>1922.2136363636362</v>
      </c>
      <c r="C370" s="6">
        <f t="shared" si="15"/>
        <v>-2.3556068816325904</v>
      </c>
      <c r="D370" s="6">
        <f t="shared" si="16"/>
        <v>5.0471024506066815</v>
      </c>
      <c r="E370" s="6">
        <f t="shared" si="17"/>
        <v>3.2355173957810575</v>
      </c>
    </row>
    <row r="371" spans="1:5">
      <c r="A371" s="6" t="s">
        <v>560</v>
      </c>
      <c r="B371" s="6">
        <v>1900.2749999999999</v>
      </c>
      <c r="C371" s="6">
        <f t="shared" si="15"/>
        <v>-1.1478844984770293</v>
      </c>
      <c r="D371" s="6">
        <f t="shared" si="16"/>
        <v>4.8291295423687322</v>
      </c>
      <c r="E371" s="6">
        <f t="shared" si="17"/>
        <v>3.2398315460959788</v>
      </c>
    </row>
    <row r="372" spans="1:5">
      <c r="A372" s="6" t="s">
        <v>561</v>
      </c>
      <c r="B372" s="6">
        <v>1863.4928571428575</v>
      </c>
      <c r="C372" s="6">
        <f t="shared" si="15"/>
        <v>-1.9546005644382796</v>
      </c>
      <c r="D372" s="6">
        <f t="shared" si="16"/>
        <v>0.61511384207650144</v>
      </c>
      <c r="E372" s="6">
        <f t="shared" si="17"/>
        <v>3.2698514230827787</v>
      </c>
    </row>
    <row r="373" spans="1:5">
      <c r="A373" s="6" t="s">
        <v>562</v>
      </c>
      <c r="B373" s="6">
        <v>1855.9552631578947</v>
      </c>
      <c r="C373" s="6">
        <f t="shared" si="15"/>
        <v>-0.40530767252423644</v>
      </c>
      <c r="D373" s="6">
        <f t="shared" si="16"/>
        <v>0.77486768961519026</v>
      </c>
      <c r="E373" s="6">
        <f t="shared" si="17"/>
        <v>3.3135056837318784</v>
      </c>
    </row>
    <row r="374" spans="1:5">
      <c r="A374" s="6" t="s">
        <v>563</v>
      </c>
      <c r="B374" s="6">
        <v>1866.9849999999999</v>
      </c>
      <c r="C374" s="6">
        <f t="shared" si="15"/>
        <v>0.59253000762089281</v>
      </c>
      <c r="D374" s="6">
        <f t="shared" si="16"/>
        <v>1.2834759218603258</v>
      </c>
      <c r="E374" s="6">
        <f t="shared" si="17"/>
        <v>3.118748884546692</v>
      </c>
    </row>
    <row r="375" spans="1:5">
      <c r="A375" s="6" t="s">
        <v>564</v>
      </c>
      <c r="B375" s="6">
        <v>1808.175</v>
      </c>
      <c r="C375" s="6">
        <f t="shared" si="15"/>
        <v>-3.2006780926381402</v>
      </c>
      <c r="D375" s="6">
        <f t="shared" si="16"/>
        <v>1.9663080257780883</v>
      </c>
      <c r="E375" s="6">
        <f t="shared" si="17"/>
        <v>3.3822536311865457</v>
      </c>
    </row>
    <row r="376" spans="1:5">
      <c r="A376" s="6" t="s">
        <v>565</v>
      </c>
      <c r="B376" s="6">
        <v>1718.2282608695655</v>
      </c>
      <c r="C376" s="6">
        <f t="shared" si="15"/>
        <v>-5.1024370283691542</v>
      </c>
      <c r="D376" s="6">
        <f t="shared" si="16"/>
        <v>2.8993609721947577</v>
      </c>
      <c r="E376" s="6">
        <f t="shared" si="17"/>
        <v>3.8108410103117212</v>
      </c>
    </row>
    <row r="377" spans="1:5">
      <c r="A377" s="6" t="s">
        <v>566</v>
      </c>
      <c r="B377" s="6">
        <v>1761.6775000000002</v>
      </c>
      <c r="C377" s="6">
        <f t="shared" si="15"/>
        <v>2.4972801077198374</v>
      </c>
      <c r="D377" s="6">
        <f t="shared" si="16"/>
        <v>3.9547253434177558</v>
      </c>
      <c r="E377" s="6">
        <f t="shared" si="17"/>
        <v>3.5444623923285841</v>
      </c>
    </row>
    <row r="378" spans="1:5">
      <c r="A378" s="6" t="s">
        <v>567</v>
      </c>
      <c r="B378" s="6">
        <v>1855.56</v>
      </c>
      <c r="C378" s="6">
        <f t="shared" si="15"/>
        <v>5.19200571783594</v>
      </c>
      <c r="D378" s="6">
        <f t="shared" si="16"/>
        <v>5.3384267051456735</v>
      </c>
      <c r="E378" s="6">
        <f t="shared" si="17"/>
        <v>3.789402620039358</v>
      </c>
    </row>
    <row r="379" spans="1:5">
      <c r="A379" s="6" t="s">
        <v>568</v>
      </c>
      <c r="B379" s="6">
        <v>1834.5659090909089</v>
      </c>
      <c r="C379" s="6">
        <f t="shared" si="15"/>
        <v>-1.137864557514515</v>
      </c>
      <c r="D379" s="6">
        <f t="shared" si="16"/>
        <v>3.1765568506839448</v>
      </c>
      <c r="E379" s="6">
        <f t="shared" si="17"/>
        <v>3.8224960378866242</v>
      </c>
    </row>
    <row r="380" spans="1:5">
      <c r="A380" s="6" t="s">
        <v>569</v>
      </c>
      <c r="B380" s="6">
        <v>1807.0931818181818</v>
      </c>
      <c r="C380" s="6">
        <f t="shared" si="15"/>
        <v>-1.5088314299606866</v>
      </c>
      <c r="D380" s="6">
        <f t="shared" si="16"/>
        <v>3.7662114607942767</v>
      </c>
      <c r="E380" s="6">
        <f t="shared" si="17"/>
        <v>3.3949148993221177</v>
      </c>
    </row>
    <row r="381" spans="1:5">
      <c r="A381" s="6" t="s">
        <v>570</v>
      </c>
      <c r="B381" s="6">
        <v>1783.9690476190476</v>
      </c>
      <c r="C381" s="6">
        <f t="shared" si="15"/>
        <v>-1.2878893400468623</v>
      </c>
      <c r="D381" s="6">
        <f t="shared" si="16"/>
        <v>0.18660978132717751</v>
      </c>
      <c r="E381" s="6">
        <f t="shared" si="17"/>
        <v>2.660655974558559</v>
      </c>
    </row>
    <row r="382" spans="1:5">
      <c r="A382" s="6" t="s">
        <v>571</v>
      </c>
      <c r="B382" s="6">
        <v>1777.2522727272733</v>
      </c>
      <c r="C382" s="6">
        <f t="shared" si="15"/>
        <v>-0.3772179402612314</v>
      </c>
      <c r="D382" s="6">
        <f t="shared" si="16"/>
        <v>0.59981759665651513</v>
      </c>
      <c r="E382" s="6">
        <f t="shared" si="17"/>
        <v>2.6176839279677266</v>
      </c>
    </row>
    <row r="383" spans="1:5">
      <c r="A383" s="6" t="s">
        <v>572</v>
      </c>
      <c r="B383" s="6">
        <v>1776.8547619047622</v>
      </c>
      <c r="C383" s="6">
        <f t="shared" si="15"/>
        <v>-2.2369096951504901E-2</v>
      </c>
      <c r="D383" s="6">
        <f t="shared" si="16"/>
        <v>0.6527865380645631</v>
      </c>
      <c r="E383" s="6">
        <f t="shared" si="17"/>
        <v>2.6185196748067336</v>
      </c>
    </row>
    <row r="384" spans="1:5">
      <c r="A384" s="6" t="s">
        <v>573</v>
      </c>
      <c r="B384" s="6">
        <v>1820.2340909090913</v>
      </c>
      <c r="C384" s="6">
        <f t="shared" si="15"/>
        <v>2.4120300550450948</v>
      </c>
      <c r="D384" s="6">
        <f t="shared" si="16"/>
        <v>1.5183390767633984</v>
      </c>
      <c r="E384" s="6">
        <f t="shared" si="17"/>
        <v>2.7088882731647264</v>
      </c>
    </row>
    <row r="385" spans="1:5">
      <c r="A385" s="6" t="s">
        <v>574</v>
      </c>
      <c r="B385" s="6">
        <v>1786.6526315789474</v>
      </c>
      <c r="C385" s="6">
        <f t="shared" si="15"/>
        <v>-1.8621283272102991</v>
      </c>
      <c r="D385" s="6">
        <f t="shared" si="16"/>
        <v>2.1439621861236362</v>
      </c>
      <c r="E385" s="6">
        <f t="shared" si="17"/>
        <v>2.7514448286436459</v>
      </c>
    </row>
    <row r="386" spans="1:5">
      <c r="A386" s="6" t="s">
        <v>575</v>
      </c>
      <c r="B386" s="6">
        <v>1816.7649999999999</v>
      </c>
      <c r="C386" s="6">
        <f t="shared" si="15"/>
        <v>1.671361605831637</v>
      </c>
      <c r="D386" s="6">
        <f t="shared" si="16"/>
        <v>2.284096128127894</v>
      </c>
      <c r="E386" s="6">
        <f t="shared" si="17"/>
        <v>2.8010479307807752</v>
      </c>
    </row>
    <row r="387" spans="1:5">
      <c r="A387" s="6" t="s">
        <v>576</v>
      </c>
      <c r="B387" s="6">
        <v>1856.2950000000001</v>
      </c>
      <c r="C387" s="6">
        <f t="shared" si="15"/>
        <v>2.1525118716753622</v>
      </c>
      <c r="D387" s="6">
        <f t="shared" si="16"/>
        <v>2.192198007014075</v>
      </c>
      <c r="E387" s="6">
        <f t="shared" si="17"/>
        <v>2.7092144035565977</v>
      </c>
    </row>
    <row r="388" spans="1:5">
      <c r="A388" s="6" t="s">
        <v>577</v>
      </c>
      <c r="B388" s="6">
        <v>1947.8282608695654</v>
      </c>
      <c r="C388" s="6">
        <f t="shared" ref="C388:C430" si="18">LN(B388/B387)*100</f>
        <v>4.8132473863323337</v>
      </c>
      <c r="D388" s="6">
        <f t="shared" si="16"/>
        <v>1.6922600920559296</v>
      </c>
      <c r="E388" s="6">
        <f t="shared" si="17"/>
        <v>2.4371526902138716</v>
      </c>
    </row>
    <row r="389" spans="1:5">
      <c r="A389" s="6" t="s">
        <v>578</v>
      </c>
      <c r="B389" s="6">
        <v>1933.8999999999999</v>
      </c>
      <c r="C389" s="6">
        <f t="shared" si="18"/>
        <v>-0.71763501764799575</v>
      </c>
      <c r="D389" s="6">
        <f t="shared" si="16"/>
        <v>2.7661018543523386</v>
      </c>
      <c r="E389" s="6">
        <f t="shared" si="17"/>
        <v>2.4397177224272184</v>
      </c>
    </row>
    <row r="390" spans="1:5">
      <c r="A390" s="6" t="s">
        <v>579</v>
      </c>
      <c r="B390" s="6">
        <v>1849.8331818181816</v>
      </c>
      <c r="C390" s="6">
        <f t="shared" si="18"/>
        <v>-4.4443226351792626</v>
      </c>
      <c r="D390" s="6">
        <f t="shared" ref="D390:D430" si="19">_xlfn.STDEV.S(C388:C390)</f>
        <v>4.6579942655702196</v>
      </c>
      <c r="E390" s="6">
        <f t="shared" si="17"/>
        <v>2.4404045944324566</v>
      </c>
    </row>
    <row r="391" spans="1:5">
      <c r="A391" s="6" t="s">
        <v>580</v>
      </c>
      <c r="B391" s="6">
        <v>1837.0640909090907</v>
      </c>
      <c r="C391" s="6">
        <f t="shared" si="18"/>
        <v>-0.69267685100518839</v>
      </c>
      <c r="D391" s="6">
        <f t="shared" si="19"/>
        <v>2.1588449689071445</v>
      </c>
      <c r="E391" s="6">
        <f t="shared" si="17"/>
        <v>2.4252985763387538</v>
      </c>
    </row>
    <row r="392" spans="1:5">
      <c r="A392" s="6" t="s">
        <v>581</v>
      </c>
      <c r="B392" s="6">
        <v>1737.3804761904762</v>
      </c>
      <c r="C392" s="6">
        <f t="shared" si="18"/>
        <v>-5.5790189115388866</v>
      </c>
      <c r="D392" s="6">
        <f t="shared" si="19"/>
        <v>2.5573006752575451</v>
      </c>
      <c r="E392" s="6">
        <f t="shared" si="17"/>
        <v>2.8961331789246385</v>
      </c>
    </row>
    <row r="393" spans="1:5">
      <c r="A393" s="6" t="s">
        <v>582</v>
      </c>
      <c r="B393" s="6">
        <v>1764.1326086956524</v>
      </c>
      <c r="C393" s="6">
        <f t="shared" si="18"/>
        <v>1.5280624347754079</v>
      </c>
      <c r="D393" s="6">
        <f t="shared" si="19"/>
        <v>3.6359003234201066</v>
      </c>
      <c r="E393" s="6">
        <f t="shared" si="17"/>
        <v>2.9252094636590278</v>
      </c>
    </row>
    <row r="394" spans="1:5">
      <c r="A394" s="6" t="s">
        <v>583</v>
      </c>
      <c r="B394" s="6">
        <v>1683.2081818181812</v>
      </c>
      <c r="C394" s="6">
        <f t="shared" si="18"/>
        <v>-4.6957525336128993</v>
      </c>
      <c r="D394" s="6">
        <f t="shared" si="19"/>
        <v>3.8735564519408912</v>
      </c>
      <c r="E394" s="6">
        <f t="shared" si="17"/>
        <v>3.2146569030930978</v>
      </c>
    </row>
    <row r="395" spans="1:5">
      <c r="A395" s="6" t="s">
        <v>584</v>
      </c>
      <c r="B395" s="6">
        <v>1666.6266666666666</v>
      </c>
      <c r="C395" s="6">
        <f t="shared" si="18"/>
        <v>-0.98999809425213914</v>
      </c>
      <c r="D395" s="6">
        <f t="shared" si="19"/>
        <v>3.1307378670589996</v>
      </c>
      <c r="E395" s="6">
        <f t="shared" si="17"/>
        <v>3.2150073696937524</v>
      </c>
    </row>
    <row r="396" spans="1:5">
      <c r="A396" s="6" t="s">
        <v>585</v>
      </c>
      <c r="B396" s="6">
        <v>1727.8986363636361</v>
      </c>
      <c r="C396" s="6">
        <f t="shared" si="18"/>
        <v>3.6104385671556716</v>
      </c>
      <c r="D396" s="6">
        <f t="shared" si="19"/>
        <v>4.1611185203611223</v>
      </c>
      <c r="E396" s="6">
        <f t="shared" si="17"/>
        <v>3.3313368470954456</v>
      </c>
    </row>
    <row r="397" spans="1:5">
      <c r="A397" s="6" t="s">
        <v>586</v>
      </c>
      <c r="B397" s="6">
        <v>1797.4081818181819</v>
      </c>
      <c r="C397" s="6">
        <f t="shared" si="18"/>
        <v>3.943971911193219</v>
      </c>
      <c r="D397" s="6">
        <f t="shared" si="19"/>
        <v>2.7573937568485563</v>
      </c>
      <c r="E397" s="6">
        <f t="shared" si="17"/>
        <v>3.5212560944766058</v>
      </c>
    </row>
    <row r="398" spans="1:5">
      <c r="A398" s="6" t="s">
        <v>587</v>
      </c>
      <c r="B398" s="6">
        <v>1896.0595454545453</v>
      </c>
      <c r="C398" s="6">
        <f t="shared" si="18"/>
        <v>5.3432080908658586</v>
      </c>
      <c r="D398" s="6">
        <f t="shared" si="19"/>
        <v>0.91938354350334239</v>
      </c>
      <c r="E398" s="6">
        <f t="shared" si="17"/>
        <v>3.8216759006431915</v>
      </c>
    </row>
    <row r="399" spans="1:5">
      <c r="A399" s="6" t="s">
        <v>588</v>
      </c>
      <c r="B399" s="6">
        <v>1853.4090000000001</v>
      </c>
      <c r="C399" s="6">
        <f t="shared" si="18"/>
        <v>-2.2751163071035916</v>
      </c>
      <c r="D399" s="6">
        <f t="shared" si="19"/>
        <v>4.0553213351134838</v>
      </c>
      <c r="E399" s="6">
        <f t="shared" ref="E399:E430" si="20">_xlfn.STDEV.S(C388:C399)</f>
        <v>3.8461191871725369</v>
      </c>
    </row>
    <row r="400" spans="1:5">
      <c r="A400" s="6" t="s">
        <v>589</v>
      </c>
      <c r="B400" s="6">
        <v>1913.6482608695653</v>
      </c>
      <c r="C400" s="6">
        <f t="shared" si="18"/>
        <v>3.1984858293079217</v>
      </c>
      <c r="D400" s="6">
        <f t="shared" si="19"/>
        <v>3.9285073619982667</v>
      </c>
      <c r="E400" s="6">
        <f t="shared" si="20"/>
        <v>3.6868656326632334</v>
      </c>
    </row>
    <row r="401" spans="1:5">
      <c r="A401" s="6" t="s">
        <v>590</v>
      </c>
      <c r="B401" s="6">
        <v>1999.6685000000002</v>
      </c>
      <c r="C401" s="6">
        <f t="shared" si="18"/>
        <v>4.3969912429719047</v>
      </c>
      <c r="D401" s="6">
        <f t="shared" si="19"/>
        <v>3.5570061084683045</v>
      </c>
      <c r="E401" s="6">
        <f t="shared" si="20"/>
        <v>3.9041988824153377</v>
      </c>
    </row>
    <row r="402" spans="1:5">
      <c r="A402" s="6" t="s">
        <v>591</v>
      </c>
      <c r="B402" s="6">
        <v>1989.8269565217392</v>
      </c>
      <c r="C402" s="6">
        <f t="shared" si="18"/>
        <v>-0.49337383881716851</v>
      </c>
      <c r="D402" s="6">
        <f t="shared" si="19"/>
        <v>2.5489185180154483</v>
      </c>
      <c r="E402" s="6">
        <f t="shared" si="20"/>
        <v>3.626403979060449</v>
      </c>
    </row>
    <row r="403" spans="1:5">
      <c r="A403" s="6" t="s">
        <v>592</v>
      </c>
      <c r="B403" s="6">
        <v>1944.7286363636363</v>
      </c>
      <c r="C403" s="6">
        <f t="shared" si="18"/>
        <v>-2.2925229676044436</v>
      </c>
      <c r="D403" s="6">
        <f t="shared" si="19"/>
        <v>3.4617483201965249</v>
      </c>
      <c r="E403" s="6">
        <f t="shared" si="20"/>
        <v>3.7070772284981288</v>
      </c>
    </row>
    <row r="404" spans="1:5">
      <c r="A404" s="6" t="s">
        <v>593</v>
      </c>
      <c r="B404" s="6">
        <v>1950.27</v>
      </c>
      <c r="C404" s="6">
        <f t="shared" si="18"/>
        <v>0.28453757715228095</v>
      </c>
      <c r="D404" s="6">
        <f t="shared" si="19"/>
        <v>1.3218247999169828</v>
      </c>
      <c r="E404" s="6">
        <f t="shared" si="20"/>
        <v>3.1864939386492108</v>
      </c>
    </row>
    <row r="405" spans="1:5">
      <c r="A405" s="6" t="s">
        <v>594</v>
      </c>
      <c r="B405" s="6">
        <v>1919.3021739130434</v>
      </c>
      <c r="C405" s="6">
        <f t="shared" si="18"/>
        <v>-1.6006155640823483</v>
      </c>
      <c r="D405" s="6">
        <f t="shared" si="19"/>
        <v>1.3337777971047315</v>
      </c>
      <c r="E405" s="6">
        <f t="shared" si="20"/>
        <v>3.2631526729456288</v>
      </c>
    </row>
    <row r="406" spans="1:5">
      <c r="A406" s="6" t="s">
        <v>595</v>
      </c>
      <c r="B406" s="6">
        <v>1915.4347619047617</v>
      </c>
      <c r="C406" s="6">
        <f t="shared" si="18"/>
        <v>-0.20170423078357444</v>
      </c>
      <c r="D406" s="6">
        <f t="shared" si="19"/>
        <v>0.97870546983615669</v>
      </c>
      <c r="E406" s="6">
        <f t="shared" si="20"/>
        <v>2.8142986297050636</v>
      </c>
    </row>
    <row r="407" spans="1:5">
      <c r="A407" s="6" t="s">
        <v>596</v>
      </c>
      <c r="B407" s="6">
        <v>1913.9845454545457</v>
      </c>
      <c r="C407" s="6">
        <f t="shared" si="18"/>
        <v>-7.5740805753885462E-2</v>
      </c>
      <c r="D407" s="6">
        <f t="shared" si="19"/>
        <v>0.84637095211105606</v>
      </c>
      <c r="E407" s="6">
        <f t="shared" si="20"/>
        <v>2.7652005222270279</v>
      </c>
    </row>
    <row r="408" spans="1:5">
      <c r="A408" s="6" t="s">
        <v>597</v>
      </c>
      <c r="B408" s="6">
        <v>1985.7777272727276</v>
      </c>
      <c r="C408" s="6">
        <f t="shared" si="18"/>
        <v>3.6823421034235611</v>
      </c>
      <c r="D408" s="6">
        <f t="shared" si="19"/>
        <v>2.2069915368726392</v>
      </c>
      <c r="E408" s="6">
        <f t="shared" si="20"/>
        <v>2.7710808337355748</v>
      </c>
    </row>
    <row r="409" spans="1:5">
      <c r="A409" s="6" t="s">
        <v>598</v>
      </c>
      <c r="B409" s="6">
        <v>2034.7042857142853</v>
      </c>
      <c r="C409" s="6">
        <f t="shared" si="18"/>
        <v>2.4339854632880251</v>
      </c>
      <c r="D409" s="6">
        <f t="shared" si="19"/>
        <v>1.9139970131786666</v>
      </c>
      <c r="E409" s="6">
        <f t="shared" si="20"/>
        <v>2.6653997343138327</v>
      </c>
    </row>
    <row r="410" spans="1:5">
      <c r="A410" s="6" t="s">
        <v>599</v>
      </c>
      <c r="B410" s="6">
        <v>2034.006086956522</v>
      </c>
      <c r="C410" s="6">
        <f t="shared" si="18"/>
        <v>-3.4320396423708412E-2</v>
      </c>
      <c r="D410" s="6">
        <f t="shared" si="19"/>
        <v>1.8914063663417546</v>
      </c>
      <c r="E410" s="6">
        <f t="shared" si="20"/>
        <v>2.3022397527555554</v>
      </c>
    </row>
    <row r="411" spans="1:5">
      <c r="A411" s="6" t="s">
        <v>600</v>
      </c>
      <c r="B411" s="6">
        <v>2024.4461904761899</v>
      </c>
      <c r="C411" s="6">
        <f t="shared" si="18"/>
        <v>-0.47111132561449937</v>
      </c>
      <c r="D411" s="6">
        <f t="shared" si="19"/>
        <v>1.5664666974756913</v>
      </c>
      <c r="E411" s="6">
        <f t="shared" si="20"/>
        <v>2.1525123435851738</v>
      </c>
    </row>
    <row r="412" spans="1:5">
      <c r="A412" s="6" t="s">
        <v>601</v>
      </c>
      <c r="B412" s="6">
        <v>2162.3461904761907</v>
      </c>
      <c r="C412" s="6">
        <f t="shared" si="18"/>
        <v>6.5897654533242882</v>
      </c>
      <c r="D412" s="6">
        <f t="shared" si="19"/>
        <v>3.9565405880224027</v>
      </c>
      <c r="E412" s="6">
        <f t="shared" si="20"/>
        <v>2.6665195439900069</v>
      </c>
    </row>
    <row r="413" spans="1:5">
      <c r="A413" s="6" t="s">
        <v>602</v>
      </c>
      <c r="B413" s="6">
        <v>2333.5504545454542</v>
      </c>
      <c r="C413" s="6">
        <f t="shared" si="18"/>
        <v>7.6197076503210059</v>
      </c>
      <c r="D413" s="6">
        <f t="shared" si="19"/>
        <v>4.4041290004924063</v>
      </c>
      <c r="E413" s="6">
        <f t="shared" si="20"/>
        <v>3.1552533734530943</v>
      </c>
    </row>
    <row r="414" spans="1:5">
      <c r="A414" s="6" t="s">
        <v>603</v>
      </c>
      <c r="B414" s="6">
        <v>2350.5965217391308</v>
      </c>
      <c r="C414" s="6">
        <f t="shared" si="18"/>
        <v>0.72782269761265517</v>
      </c>
      <c r="D414" s="6">
        <f t="shared" si="19"/>
        <v>3.7175536759577597</v>
      </c>
      <c r="E414" s="6">
        <f t="shared" si="20"/>
        <v>3.1120171011021012</v>
      </c>
    </row>
    <row r="415" spans="1:5">
      <c r="A415" s="6" t="s">
        <v>604</v>
      </c>
      <c r="B415" s="6">
        <v>2328.2624999999998</v>
      </c>
      <c r="C415" s="6">
        <f t="shared" si="18"/>
        <v>-0.95468537378431451</v>
      </c>
      <c r="D415" s="6">
        <f t="shared" si="19"/>
        <v>4.5432940939276962</v>
      </c>
      <c r="E415" s="6">
        <f t="shared" si="20"/>
        <v>2.9897181253307834</v>
      </c>
    </row>
    <row r="416" spans="1:5">
      <c r="A416" s="6" t="s">
        <v>605</v>
      </c>
      <c r="B416" s="6">
        <v>2393.962173913043</v>
      </c>
      <c r="C416" s="6">
        <f t="shared" si="18"/>
        <v>2.7827525395987642</v>
      </c>
      <c r="D416" s="6">
        <f t="shared" si="19"/>
        <v>1.8718089388874724</v>
      </c>
      <c r="E416" s="6">
        <f t="shared" si="20"/>
        <v>2.9843619917565913</v>
      </c>
    </row>
    <row r="417" spans="1:5">
      <c r="A417" s="6" t="s">
        <v>606</v>
      </c>
      <c r="B417" s="6">
        <v>2468.3286363636366</v>
      </c>
      <c r="C417" s="6">
        <f t="shared" si="18"/>
        <v>3.0591449518212506</v>
      </c>
      <c r="D417" s="6">
        <f t="shared" si="19"/>
        <v>2.2418619049307464</v>
      </c>
      <c r="E417" s="6">
        <f t="shared" si="20"/>
        <v>2.8129260514119601</v>
      </c>
    </row>
    <row r="418" spans="1:5">
      <c r="A418" s="6" t="s">
        <v>607</v>
      </c>
      <c r="B418" s="6">
        <v>2569.049047619048</v>
      </c>
      <c r="C418" s="6">
        <f t="shared" si="18"/>
        <v>3.9994553892326645</v>
      </c>
      <c r="D418" s="6">
        <f t="shared" si="19"/>
        <v>0.63782734191240198</v>
      </c>
      <c r="E418" s="6">
        <f t="shared" si="20"/>
        <v>2.7618636043248364</v>
      </c>
    </row>
    <row r="419" spans="1:5">
      <c r="A419" s="6" t="s">
        <v>608</v>
      </c>
      <c r="B419" s="6">
        <v>2689.1286956521735</v>
      </c>
      <c r="C419" s="6">
        <f t="shared" si="18"/>
        <v>4.5681426132186242</v>
      </c>
      <c r="D419" s="6">
        <f t="shared" si="19"/>
        <v>0.76208735495921742</v>
      </c>
      <c r="E419" s="6">
        <f t="shared" si="20"/>
        <v>2.7009840228323183</v>
      </c>
    </row>
    <row r="420" spans="1:5">
      <c r="A420" s="6" t="s">
        <v>609</v>
      </c>
      <c r="B420" s="6">
        <v>2652.1995238095237</v>
      </c>
      <c r="C420" s="6">
        <f t="shared" si="18"/>
        <v>-1.3827931467305399</v>
      </c>
      <c r="D420" s="6">
        <f t="shared" si="19"/>
        <v>3.2839417595486431</v>
      </c>
      <c r="E420" s="6">
        <f t="shared" si="20"/>
        <v>2.9413654221328267</v>
      </c>
    </row>
    <row r="421" spans="1:5">
      <c r="A421" s="6" t="s">
        <v>610</v>
      </c>
      <c r="B421" s="6">
        <v>2640.6054545454549</v>
      </c>
      <c r="C421" s="6">
        <f t="shared" si="18"/>
        <v>-0.43810750088148698</v>
      </c>
      <c r="D421" s="6">
        <f t="shared" si="19"/>
        <v>3.1981402823474969</v>
      </c>
      <c r="E421" s="6">
        <f t="shared" si="20"/>
        <v>3.0540616710351833</v>
      </c>
    </row>
    <row r="422" spans="1:5">
      <c r="A422" s="6" t="s">
        <v>611</v>
      </c>
      <c r="B422" s="6">
        <v>2707.467391304348</v>
      </c>
      <c r="C422" s="6">
        <f t="shared" si="18"/>
        <v>2.5005426273837243</v>
      </c>
      <c r="D422" s="6">
        <f t="shared" si="19"/>
        <v>2.0251910313326831</v>
      </c>
      <c r="E422" s="6">
        <f t="shared" si="20"/>
        <v>2.9741935499385561</v>
      </c>
    </row>
    <row r="423" spans="1:5">
      <c r="A423" s="6" t="s">
        <v>612</v>
      </c>
      <c r="B423" s="6">
        <v>2894.38</v>
      </c>
      <c r="C423" s="6">
        <f t="shared" si="18"/>
        <v>6.6757269759145714</v>
      </c>
      <c r="D423" s="6">
        <f t="shared" si="19"/>
        <v>3.5747836737305363</v>
      </c>
      <c r="E423" s="6">
        <f t="shared" si="20"/>
        <v>3.0648103773952569</v>
      </c>
    </row>
    <row r="424" spans="1:5">
      <c r="A424" s="6" t="s">
        <v>613</v>
      </c>
      <c r="B424" s="6">
        <v>2986.2561904761906</v>
      </c>
      <c r="C424" s="6">
        <f t="shared" si="18"/>
        <v>3.1249566908965609</v>
      </c>
      <c r="D424" s="6">
        <f t="shared" si="19"/>
        <v>2.2520371105548138</v>
      </c>
      <c r="E424" s="6">
        <f t="shared" si="20"/>
        <v>2.8493484707410284</v>
      </c>
    </row>
    <row r="425" spans="1:5">
      <c r="A425" s="6" t="s">
        <v>614</v>
      </c>
      <c r="B425" s="6">
        <v>3222.0118181818179</v>
      </c>
      <c r="C425" s="6">
        <f t="shared" si="18"/>
        <v>7.5985460063601034</v>
      </c>
      <c r="D425" s="6">
        <f t="shared" si="19"/>
        <v>2.361940090382936</v>
      </c>
      <c r="E425" s="6">
        <f t="shared" si="20"/>
        <v>2.8460248553356853</v>
      </c>
    </row>
    <row r="426" spans="1:5">
      <c r="A426" s="6" t="s">
        <v>615</v>
      </c>
      <c r="B426" s="6">
        <v>3288.0095454545462</v>
      </c>
      <c r="C426" s="6">
        <f t="shared" si="18"/>
        <v>2.0276427595881343</v>
      </c>
      <c r="D426" s="6">
        <f t="shared" si="19"/>
        <v>2.9510467694296643</v>
      </c>
      <c r="E426" s="6">
        <f t="shared" si="20"/>
        <v>2.7887798253578953</v>
      </c>
    </row>
    <row r="427" spans="1:5">
      <c r="A427" s="6" t="s">
        <v>616</v>
      </c>
      <c r="B427" s="6">
        <v>3351.8585714285714</v>
      </c>
      <c r="C427" s="6">
        <f t="shared" si="18"/>
        <v>1.923260912663916</v>
      </c>
      <c r="D427" s="6">
        <f t="shared" si="19"/>
        <v>3.246914418582457</v>
      </c>
      <c r="E427" s="6">
        <f t="shared" si="20"/>
        <v>2.550393332338849</v>
      </c>
    </row>
    <row r="428" spans="1:5">
      <c r="A428" s="6" t="s">
        <v>617</v>
      </c>
      <c r="B428" s="6">
        <v>3341.6491304347828</v>
      </c>
      <c r="C428" s="6">
        <f t="shared" si="18"/>
        <v>-0.30505526745737876</v>
      </c>
      <c r="D428" s="6">
        <f t="shared" si="19"/>
        <v>1.3176853856883355</v>
      </c>
      <c r="E428" s="6">
        <f t="shared" si="20"/>
        <v>2.7279242702137108</v>
      </c>
    </row>
    <row r="429" spans="1:5">
      <c r="A429" s="6" t="s">
        <v>618</v>
      </c>
      <c r="B429" s="6">
        <v>3367.2561904761906</v>
      </c>
      <c r="C429" s="6">
        <f t="shared" si="18"/>
        <v>0.76337891712964123</v>
      </c>
      <c r="D429" s="6">
        <f t="shared" si="19"/>
        <v>1.1144707898780972</v>
      </c>
      <c r="E429" s="6">
        <f t="shared" si="20"/>
        <v>2.7863896395444376</v>
      </c>
    </row>
    <row r="430" spans="1:5">
      <c r="A430" s="6" t="s">
        <v>619</v>
      </c>
      <c r="B430" s="6">
        <v>3666.5236363636359</v>
      </c>
      <c r="C430" s="6">
        <f t="shared" si="18"/>
        <v>8.51457491730954</v>
      </c>
      <c r="D430" s="6">
        <f t="shared" si="19"/>
        <v>4.8133229622934914</v>
      </c>
      <c r="E430" s="6">
        <f t="shared" si="20"/>
        <v>3.2590725496986392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859A33-CD27-40BD-888A-A9F6FB3C99B1}">
  <dimension ref="A1:P20"/>
  <sheetViews>
    <sheetView workbookViewId="0">
      <selection activeCell="J11" sqref="J11"/>
    </sheetView>
  </sheetViews>
  <sheetFormatPr baseColWidth="10" defaultColWidth="8.83203125" defaultRowHeight="13"/>
  <cols>
    <col min="10" max="10" width="10.5" customWidth="1"/>
  </cols>
  <sheetData>
    <row r="1" spans="1:16">
      <c r="A1" t="s">
        <v>13</v>
      </c>
      <c r="C1" t="s">
        <v>14</v>
      </c>
      <c r="D1" t="s">
        <v>15</v>
      </c>
      <c r="E1" t="s">
        <v>16</v>
      </c>
      <c r="F1" t="s">
        <v>17</v>
      </c>
      <c r="G1" t="s">
        <v>18</v>
      </c>
      <c r="H1" t="s">
        <v>19</v>
      </c>
      <c r="I1" t="s">
        <v>20</v>
      </c>
      <c r="J1" t="s">
        <v>21</v>
      </c>
      <c r="K1" t="s">
        <v>22</v>
      </c>
      <c r="L1" t="s">
        <v>23</v>
      </c>
      <c r="M1" t="s">
        <v>24</v>
      </c>
      <c r="N1" t="s">
        <v>25</v>
      </c>
      <c r="O1" t="s">
        <v>26</v>
      </c>
      <c r="P1" t="s">
        <v>27</v>
      </c>
    </row>
    <row r="2" spans="1:16">
      <c r="A2" t="s">
        <v>28</v>
      </c>
      <c r="C2" t="s">
        <v>29</v>
      </c>
      <c r="D2" t="s">
        <v>30</v>
      </c>
      <c r="E2" t="s">
        <v>31</v>
      </c>
      <c r="F2" t="s">
        <v>32</v>
      </c>
      <c r="G2" t="s">
        <v>33</v>
      </c>
      <c r="H2" t="s">
        <v>34</v>
      </c>
      <c r="I2" t="s">
        <v>35</v>
      </c>
      <c r="J2" t="s">
        <v>36</v>
      </c>
      <c r="K2" t="s">
        <v>37</v>
      </c>
      <c r="L2" t="s">
        <v>38</v>
      </c>
      <c r="M2" t="s">
        <v>39</v>
      </c>
      <c r="N2" t="s">
        <v>40</v>
      </c>
      <c r="O2" t="s">
        <v>41</v>
      </c>
      <c r="P2" t="s">
        <v>29</v>
      </c>
    </row>
    <row r="3" spans="1:16">
      <c r="A3" t="s">
        <v>42</v>
      </c>
      <c r="C3" t="s">
        <v>43</v>
      </c>
      <c r="D3" t="s">
        <v>43</v>
      </c>
      <c r="E3" t="s">
        <v>43</v>
      </c>
      <c r="F3" t="s">
        <v>43</v>
      </c>
      <c r="G3" t="s">
        <v>44</v>
      </c>
      <c r="H3" t="s">
        <v>43</v>
      </c>
      <c r="I3" t="s">
        <v>43</v>
      </c>
      <c r="J3" t="s">
        <v>43</v>
      </c>
      <c r="K3" t="s">
        <v>43</v>
      </c>
      <c r="L3" t="s">
        <v>44</v>
      </c>
      <c r="M3" t="s">
        <v>44</v>
      </c>
      <c r="N3" t="s">
        <v>43</v>
      </c>
      <c r="O3" t="s">
        <v>45</v>
      </c>
      <c r="P3" t="s">
        <v>44</v>
      </c>
    </row>
    <row r="4" spans="1:16">
      <c r="A4" t="s">
        <v>46</v>
      </c>
      <c r="C4" t="s">
        <v>47</v>
      </c>
      <c r="D4" t="s">
        <v>48</v>
      </c>
      <c r="E4" t="s">
        <v>49</v>
      </c>
      <c r="F4" t="s">
        <v>50</v>
      </c>
      <c r="G4" t="s">
        <v>51</v>
      </c>
      <c r="H4" t="s">
        <v>52</v>
      </c>
      <c r="I4" t="s">
        <v>53</v>
      </c>
      <c r="J4" t="s">
        <v>54</v>
      </c>
      <c r="K4" t="s">
        <v>55</v>
      </c>
      <c r="L4" t="s">
        <v>56</v>
      </c>
      <c r="M4" t="s">
        <v>57</v>
      </c>
      <c r="N4" t="s">
        <v>58</v>
      </c>
      <c r="O4" t="s">
        <v>59</v>
      </c>
      <c r="P4" t="s">
        <v>60</v>
      </c>
    </row>
    <row r="5" spans="1:16">
      <c r="A5" t="s">
        <v>61</v>
      </c>
      <c r="C5" t="s">
        <v>62</v>
      </c>
      <c r="D5" t="s">
        <v>62</v>
      </c>
      <c r="E5" t="s">
        <v>62</v>
      </c>
      <c r="F5" t="s">
        <v>62</v>
      </c>
      <c r="G5" t="s">
        <v>62</v>
      </c>
      <c r="H5" t="s">
        <v>62</v>
      </c>
      <c r="I5" t="s">
        <v>62</v>
      </c>
      <c r="J5" t="s">
        <v>62</v>
      </c>
      <c r="K5" t="s">
        <v>62</v>
      </c>
      <c r="L5" t="s">
        <v>62</v>
      </c>
      <c r="M5" t="s">
        <v>62</v>
      </c>
      <c r="N5" t="s">
        <v>62</v>
      </c>
      <c r="O5" t="s">
        <v>62</v>
      </c>
      <c r="P5" t="s">
        <v>62</v>
      </c>
    </row>
    <row r="6" spans="1:16">
      <c r="A6" t="s">
        <v>63</v>
      </c>
      <c r="C6" t="s">
        <v>64</v>
      </c>
      <c r="D6" t="s">
        <v>65</v>
      </c>
      <c r="E6" t="s">
        <v>66</v>
      </c>
      <c r="F6" t="s">
        <v>67</v>
      </c>
      <c r="G6" t="s">
        <v>68</v>
      </c>
      <c r="H6" t="s">
        <v>69</v>
      </c>
      <c r="I6" t="s">
        <v>70</v>
      </c>
      <c r="J6" t="s">
        <v>71</v>
      </c>
      <c r="K6" t="s">
        <v>72</v>
      </c>
      <c r="L6" t="s">
        <v>73</v>
      </c>
      <c r="M6" t="s">
        <v>74</v>
      </c>
      <c r="N6" t="s">
        <v>75</v>
      </c>
      <c r="O6" t="s">
        <v>76</v>
      </c>
      <c r="P6" t="s">
        <v>77</v>
      </c>
    </row>
    <row r="7" spans="1:16">
      <c r="A7" t="s">
        <v>78</v>
      </c>
      <c r="C7" t="s">
        <v>79</v>
      </c>
      <c r="D7" t="s">
        <v>79</v>
      </c>
      <c r="E7" t="s">
        <v>79</v>
      </c>
      <c r="F7" t="s">
        <v>79</v>
      </c>
      <c r="G7" t="s">
        <v>79</v>
      </c>
      <c r="H7" t="s">
        <v>79</v>
      </c>
      <c r="I7" t="s">
        <v>79</v>
      </c>
      <c r="J7" t="s">
        <v>79</v>
      </c>
      <c r="K7" t="s">
        <v>79</v>
      </c>
      <c r="L7" t="s">
        <v>79</v>
      </c>
      <c r="M7" t="s">
        <v>79</v>
      </c>
      <c r="N7" t="s">
        <v>79</v>
      </c>
      <c r="O7" t="s">
        <v>79</v>
      </c>
      <c r="P7" t="s">
        <v>79</v>
      </c>
    </row>
    <row r="8" spans="1:16">
      <c r="A8" t="s">
        <v>80</v>
      </c>
      <c r="C8" t="s">
        <v>81</v>
      </c>
      <c r="D8" t="s">
        <v>81</v>
      </c>
      <c r="E8" t="s">
        <v>81</v>
      </c>
      <c r="F8" t="s">
        <v>81</v>
      </c>
      <c r="G8" t="s">
        <v>81</v>
      </c>
      <c r="H8" t="s">
        <v>81</v>
      </c>
      <c r="I8" t="s">
        <v>81</v>
      </c>
      <c r="J8" t="s">
        <v>81</v>
      </c>
      <c r="K8" t="s">
        <v>81</v>
      </c>
      <c r="L8" t="s">
        <v>82</v>
      </c>
      <c r="M8" t="s">
        <v>81</v>
      </c>
      <c r="N8" t="s">
        <v>81</v>
      </c>
      <c r="O8" t="s">
        <v>81</v>
      </c>
      <c r="P8" t="s">
        <v>83</v>
      </c>
    </row>
    <row r="9" spans="1:16">
      <c r="A9" t="s">
        <v>84</v>
      </c>
      <c r="C9" t="s">
        <v>85</v>
      </c>
      <c r="D9" t="s">
        <v>86</v>
      </c>
      <c r="E9" t="s">
        <v>87</v>
      </c>
      <c r="F9" t="s">
        <v>88</v>
      </c>
      <c r="G9" t="s">
        <v>89</v>
      </c>
      <c r="H9" t="s">
        <v>90</v>
      </c>
      <c r="I9" t="s">
        <v>91</v>
      </c>
      <c r="J9" t="s">
        <v>92</v>
      </c>
      <c r="K9" t="s">
        <v>93</v>
      </c>
      <c r="L9" t="s">
        <v>94</v>
      </c>
      <c r="M9" t="s">
        <v>95</v>
      </c>
      <c r="N9" t="s">
        <v>96</v>
      </c>
      <c r="O9" t="s">
        <v>97</v>
      </c>
      <c r="P9" t="s">
        <v>98</v>
      </c>
    </row>
    <row r="10" spans="1:16">
      <c r="A10" t="s">
        <v>99</v>
      </c>
      <c r="C10" t="s">
        <v>100</v>
      </c>
      <c r="D10" t="s">
        <v>101</v>
      </c>
      <c r="E10" t="s">
        <v>102</v>
      </c>
      <c r="F10" t="s">
        <v>103</v>
      </c>
      <c r="G10" t="s">
        <v>104</v>
      </c>
      <c r="H10" t="s">
        <v>105</v>
      </c>
      <c r="I10" t="s">
        <v>106</v>
      </c>
      <c r="J10" t="s">
        <v>107</v>
      </c>
      <c r="K10" t="s">
        <v>108</v>
      </c>
      <c r="L10" t="s">
        <v>109</v>
      </c>
      <c r="M10" t="s">
        <v>110</v>
      </c>
      <c r="N10" t="s">
        <v>111</v>
      </c>
      <c r="O10" t="s">
        <v>112</v>
      </c>
      <c r="P10" t="s">
        <v>113</v>
      </c>
    </row>
    <row r="11" spans="1:16">
      <c r="C11" t="str">
        <f>LEFT(C9,FIND(":",C9)-1)</f>
        <v>Armenia</v>
      </c>
      <c r="D11" t="str">
        <f t="shared" ref="D11:P11" si="0">LEFT(D9,FIND(":",D9)-1)</f>
        <v>Belarus</v>
      </c>
      <c r="E11" t="str">
        <f t="shared" si="0"/>
        <v>Georgia</v>
      </c>
      <c r="F11" t="str">
        <f t="shared" si="0"/>
        <v>Kazakhstan</v>
      </c>
      <c r="G11" t="str">
        <f t="shared" si="0"/>
        <v>Kyrgyz Republic</v>
      </c>
      <c r="H11" t="str">
        <f t="shared" si="0"/>
        <v>Moldova</v>
      </c>
      <c r="I11" t="str">
        <f t="shared" si="0"/>
        <v>Uzbekistan</v>
      </c>
      <c r="J11" t="str">
        <f t="shared" si="0"/>
        <v>Czech Republic</v>
      </c>
      <c r="K11" t="str">
        <f t="shared" si="0"/>
        <v>Latvia</v>
      </c>
      <c r="L11" t="str">
        <f t="shared" si="0"/>
        <v>Serbia</v>
      </c>
      <c r="M11" t="str">
        <f t="shared" si="0"/>
        <v>Montenegro</v>
      </c>
      <c r="N11" t="str">
        <f t="shared" si="0"/>
        <v>Lithuania</v>
      </c>
      <c r="O11" t="str">
        <f t="shared" si="0"/>
        <v>Central/Eastern Europe</v>
      </c>
      <c r="P11" t="str">
        <f t="shared" si="0"/>
        <v>Poland</v>
      </c>
    </row>
    <row r="12" spans="1:16">
      <c r="A12" t="s">
        <v>114</v>
      </c>
      <c r="B12" s="4">
        <v>43100</v>
      </c>
      <c r="C12" s="1">
        <v>2314.1</v>
      </c>
      <c r="D12" s="1">
        <v>7315.3</v>
      </c>
      <c r="E12" s="3">
        <v>3039.26</v>
      </c>
      <c r="F12" s="2">
        <v>30997</v>
      </c>
      <c r="G12" s="3">
        <v>2176.4899999999998</v>
      </c>
      <c r="H12" s="3">
        <v>2803.26</v>
      </c>
      <c r="I12" s="3">
        <v>28076.87</v>
      </c>
      <c r="J12" s="3">
        <v>147973.78</v>
      </c>
      <c r="K12" s="3">
        <v>4629.67</v>
      </c>
      <c r="L12" s="3">
        <v>9961.9</v>
      </c>
      <c r="M12" s="3">
        <v>1015.84</v>
      </c>
      <c r="N12" s="1">
        <v>4461.7</v>
      </c>
      <c r="O12" s="3">
        <v>18822.259999999998</v>
      </c>
      <c r="P12" s="2">
        <v>394358</v>
      </c>
    </row>
    <row r="13" spans="1:16">
      <c r="A13" t="s">
        <v>115</v>
      </c>
      <c r="B13" s="4">
        <v>43465</v>
      </c>
      <c r="C13" s="1">
        <v>2259.3000000000002</v>
      </c>
      <c r="D13" s="1">
        <v>7157.6</v>
      </c>
      <c r="E13" s="3">
        <v>3288.83</v>
      </c>
      <c r="F13" s="2">
        <v>30927</v>
      </c>
      <c r="G13" s="3">
        <v>2155.46</v>
      </c>
      <c r="H13" s="3">
        <v>2995.18</v>
      </c>
      <c r="I13" s="3">
        <v>27081.41</v>
      </c>
      <c r="J13" s="3">
        <v>142512.29</v>
      </c>
      <c r="K13" s="3">
        <v>4372.76</v>
      </c>
      <c r="L13" s="3">
        <v>11261.85</v>
      </c>
      <c r="M13" s="3">
        <v>1202.3800000000001</v>
      </c>
      <c r="N13" s="1">
        <v>5774.6</v>
      </c>
      <c r="O13" s="3">
        <v>19995.66</v>
      </c>
      <c r="P13" s="2">
        <v>439752</v>
      </c>
    </row>
    <row r="14" spans="1:16">
      <c r="A14" t="s">
        <v>116</v>
      </c>
      <c r="B14" s="4">
        <v>43830</v>
      </c>
      <c r="C14" s="1">
        <v>2849.7</v>
      </c>
      <c r="D14" s="1">
        <v>9393.5</v>
      </c>
      <c r="E14" s="3">
        <v>3505.85</v>
      </c>
      <c r="F14" s="2">
        <v>28958</v>
      </c>
      <c r="G14" s="3">
        <v>2424.11</v>
      </c>
      <c r="H14" s="3">
        <v>3059.63</v>
      </c>
      <c r="I14" s="3">
        <v>29172.14</v>
      </c>
      <c r="J14" s="3">
        <v>149855.13</v>
      </c>
      <c r="K14" s="3">
        <v>4478.45</v>
      </c>
      <c r="L14" s="3">
        <v>13378.48</v>
      </c>
      <c r="M14" s="3">
        <v>1529.22</v>
      </c>
      <c r="N14" s="1">
        <v>5082.3999999999996</v>
      </c>
      <c r="O14" s="3">
        <v>20775.419999999998</v>
      </c>
      <c r="P14" s="2">
        <v>487644</v>
      </c>
    </row>
    <row r="15" spans="1:16">
      <c r="A15" t="s">
        <v>117</v>
      </c>
      <c r="B15" s="4">
        <v>44196</v>
      </c>
      <c r="C15" s="1">
        <v>2615.5</v>
      </c>
      <c r="D15" s="1">
        <v>7468.5</v>
      </c>
      <c r="E15" s="3">
        <v>3910.75</v>
      </c>
      <c r="F15" s="2">
        <v>35638</v>
      </c>
      <c r="G15" s="3">
        <v>2808.11</v>
      </c>
      <c r="H15" s="3">
        <v>3783.54</v>
      </c>
      <c r="I15" s="3">
        <v>34903.99</v>
      </c>
      <c r="J15" s="3">
        <v>166121.4</v>
      </c>
      <c r="K15" s="3">
        <v>5273.58</v>
      </c>
      <c r="L15" s="3">
        <v>13491.66</v>
      </c>
      <c r="M15" s="3">
        <v>2135.02</v>
      </c>
      <c r="N15" s="1">
        <v>4832.3999999999996</v>
      </c>
      <c r="O15" s="3">
        <v>23258.55</v>
      </c>
      <c r="P15" s="2">
        <v>579719</v>
      </c>
    </row>
    <row r="16" spans="1:16">
      <c r="A16" t="s">
        <v>118</v>
      </c>
      <c r="B16" s="4">
        <v>44561</v>
      </c>
      <c r="C16" s="1">
        <v>3229.9</v>
      </c>
      <c r="D16" s="1">
        <v>8425</v>
      </c>
      <c r="E16" s="3">
        <v>4272.55</v>
      </c>
      <c r="F16" s="2">
        <v>34378</v>
      </c>
      <c r="G16" s="3">
        <v>2977.56</v>
      </c>
      <c r="H16" s="3">
        <v>3901.88</v>
      </c>
      <c r="I16" s="3">
        <v>35139.18</v>
      </c>
      <c r="J16" s="3">
        <v>173613.03</v>
      </c>
      <c r="K16" s="3">
        <v>5486.97</v>
      </c>
      <c r="L16" s="3">
        <v>16454.509999999998</v>
      </c>
      <c r="M16" s="3">
        <v>1982.13</v>
      </c>
      <c r="N16" s="1">
        <v>5576.8</v>
      </c>
      <c r="O16" s="3">
        <v>28311.94</v>
      </c>
      <c r="P16" s="2">
        <v>674162</v>
      </c>
    </row>
    <row r="17" spans="1:16">
      <c r="A17" t="s">
        <v>119</v>
      </c>
      <c r="B17" s="4">
        <v>44926</v>
      </c>
      <c r="C17" s="1">
        <v>4111.8</v>
      </c>
      <c r="D17" s="1">
        <v>7929.5</v>
      </c>
      <c r="E17" s="3">
        <v>4901.53</v>
      </c>
      <c r="F17" s="2">
        <v>35076</v>
      </c>
      <c r="G17" s="3">
        <v>2798.09</v>
      </c>
      <c r="H17" s="3">
        <v>4474.17</v>
      </c>
      <c r="I17" s="3">
        <v>35767.5</v>
      </c>
      <c r="J17" s="3">
        <v>139982.32999999999</v>
      </c>
      <c r="K17" s="3">
        <v>4476.04</v>
      </c>
      <c r="L17" s="3">
        <v>19415.650000000001</v>
      </c>
      <c r="M17" s="3">
        <v>2042.13</v>
      </c>
      <c r="N17" s="1">
        <v>5385.8</v>
      </c>
      <c r="O17" s="3">
        <v>29733.46</v>
      </c>
      <c r="P17" s="2">
        <v>733758</v>
      </c>
    </row>
    <row r="18" spans="1:16">
      <c r="A18" t="s">
        <v>120</v>
      </c>
      <c r="B18" s="4">
        <v>45291</v>
      </c>
      <c r="C18" s="1">
        <v>3607.6</v>
      </c>
      <c r="D18" s="1">
        <v>8127.4</v>
      </c>
      <c r="E18" s="3">
        <v>5009.6000000000004</v>
      </c>
      <c r="F18" s="2">
        <v>35944</v>
      </c>
      <c r="G18" s="3">
        <v>3236.48</v>
      </c>
      <c r="H18" s="3">
        <v>5453.14</v>
      </c>
      <c r="I18" s="3">
        <v>34564.65</v>
      </c>
      <c r="J18" s="3">
        <v>148378.85999999999</v>
      </c>
      <c r="K18" s="3">
        <v>4963.5200000000004</v>
      </c>
      <c r="L18" s="3">
        <v>24909.1</v>
      </c>
      <c r="M18" s="3">
        <v>1574.6</v>
      </c>
      <c r="N18" s="1">
        <v>6197.5</v>
      </c>
      <c r="P18" s="2">
        <v>762651</v>
      </c>
    </row>
    <row r="19" spans="1:16">
      <c r="A19" t="s">
        <v>121</v>
      </c>
      <c r="B19" s="4">
        <v>45657</v>
      </c>
      <c r="C19" s="1">
        <v>3685.3</v>
      </c>
      <c r="D19" s="1">
        <v>8922.6</v>
      </c>
      <c r="E19" s="3">
        <v>4448.55</v>
      </c>
      <c r="F19" s="2">
        <v>45823</v>
      </c>
      <c r="G19" s="3">
        <v>5088.08</v>
      </c>
      <c r="H19" s="3">
        <v>5483.57</v>
      </c>
      <c r="I19" s="3">
        <v>41181.64</v>
      </c>
      <c r="J19" s="3">
        <v>146285.64000000001</v>
      </c>
      <c r="K19" s="3">
        <v>5121.67</v>
      </c>
      <c r="L19" s="3">
        <v>29294.57</v>
      </c>
      <c r="M19" s="3">
        <v>1742.94</v>
      </c>
      <c r="N19" s="1">
        <v>7404.1</v>
      </c>
      <c r="P19" s="2">
        <v>915250</v>
      </c>
    </row>
    <row r="20" spans="1:16">
      <c r="A20" t="s">
        <v>122</v>
      </c>
      <c r="B20" s="4">
        <v>46022</v>
      </c>
      <c r="C20" s="1">
        <v>5086.3</v>
      </c>
      <c r="D20" s="1">
        <v>14425.9</v>
      </c>
      <c r="E20" s="3">
        <v>6158.7</v>
      </c>
      <c r="F20" s="2">
        <v>65727</v>
      </c>
      <c r="H20" s="3">
        <v>5999.34</v>
      </c>
      <c r="I20" s="3">
        <v>66311.75</v>
      </c>
      <c r="J20" s="3">
        <v>175830.49</v>
      </c>
      <c r="K20" s="3">
        <v>6076.9</v>
      </c>
      <c r="N20" s="1">
        <v>7082.7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D0C347-C973-4948-B534-941DA4431695}">
  <dimension ref="A1:R19"/>
  <sheetViews>
    <sheetView workbookViewId="0">
      <selection activeCell="S27" sqref="S27"/>
    </sheetView>
  </sheetViews>
  <sheetFormatPr baseColWidth="10" defaultColWidth="8.83203125" defaultRowHeight="13"/>
  <sheetData>
    <row r="1" spans="1:18">
      <c r="A1" t="s">
        <v>13</v>
      </c>
      <c r="C1" t="s">
        <v>123</v>
      </c>
      <c r="D1" t="s">
        <v>124</v>
      </c>
      <c r="E1" t="s">
        <v>125</v>
      </c>
      <c r="F1" t="s">
        <v>126</v>
      </c>
      <c r="G1" t="s">
        <v>127</v>
      </c>
      <c r="H1" t="s">
        <v>128</v>
      </c>
      <c r="I1" t="s">
        <v>129</v>
      </c>
      <c r="J1" t="s">
        <v>130</v>
      </c>
      <c r="K1" t="s">
        <v>131</v>
      </c>
      <c r="L1" t="s">
        <v>132</v>
      </c>
      <c r="M1" t="s">
        <v>133</v>
      </c>
      <c r="N1" t="s">
        <v>134</v>
      </c>
      <c r="O1" t="s">
        <v>135</v>
      </c>
      <c r="P1" t="s">
        <v>136</v>
      </c>
      <c r="Q1" t="s">
        <v>137</v>
      </c>
      <c r="R1" t="s">
        <v>138</v>
      </c>
    </row>
    <row r="2" spans="1:18">
      <c r="A2" t="s">
        <v>28</v>
      </c>
      <c r="C2" t="s">
        <v>29</v>
      </c>
      <c r="D2" t="s">
        <v>30</v>
      </c>
      <c r="E2" t="s">
        <v>139</v>
      </c>
      <c r="F2" t="s">
        <v>31</v>
      </c>
      <c r="G2" t="s">
        <v>32</v>
      </c>
      <c r="H2" t="s">
        <v>140</v>
      </c>
      <c r="I2" t="s">
        <v>141</v>
      </c>
      <c r="J2" t="s">
        <v>34</v>
      </c>
      <c r="K2" t="s">
        <v>40</v>
      </c>
      <c r="L2" t="s">
        <v>29</v>
      </c>
      <c r="M2" t="s">
        <v>35</v>
      </c>
      <c r="N2" t="s">
        <v>36</v>
      </c>
      <c r="O2" t="s">
        <v>37</v>
      </c>
      <c r="P2" t="s">
        <v>142</v>
      </c>
      <c r="Q2" t="s">
        <v>143</v>
      </c>
      <c r="R2" t="s">
        <v>29</v>
      </c>
    </row>
    <row r="3" spans="1:18">
      <c r="A3" t="s">
        <v>42</v>
      </c>
      <c r="C3" t="s">
        <v>44</v>
      </c>
      <c r="D3" t="s">
        <v>43</v>
      </c>
      <c r="E3" t="s">
        <v>44</v>
      </c>
      <c r="F3" t="s">
        <v>43</v>
      </c>
      <c r="G3" t="s">
        <v>44</v>
      </c>
      <c r="H3" t="s">
        <v>44</v>
      </c>
      <c r="I3" t="s">
        <v>44</v>
      </c>
      <c r="J3" t="s">
        <v>43</v>
      </c>
      <c r="K3" t="s">
        <v>44</v>
      </c>
      <c r="L3" t="s">
        <v>43</v>
      </c>
      <c r="M3" t="s">
        <v>43</v>
      </c>
      <c r="N3" t="s">
        <v>43</v>
      </c>
      <c r="O3" t="s">
        <v>43</v>
      </c>
      <c r="P3" t="s">
        <v>44</v>
      </c>
      <c r="Q3" t="s">
        <v>43</v>
      </c>
      <c r="R3" t="s">
        <v>44</v>
      </c>
    </row>
    <row r="4" spans="1:18">
      <c r="A4" t="s">
        <v>46</v>
      </c>
      <c r="C4" t="s">
        <v>47</v>
      </c>
      <c r="D4" t="s">
        <v>48</v>
      </c>
      <c r="E4" t="s">
        <v>144</v>
      </c>
      <c r="F4" t="s">
        <v>49</v>
      </c>
      <c r="G4" t="s">
        <v>50</v>
      </c>
      <c r="H4" t="s">
        <v>51</v>
      </c>
      <c r="I4" t="s">
        <v>145</v>
      </c>
      <c r="J4" t="s">
        <v>52</v>
      </c>
      <c r="K4" t="s">
        <v>146</v>
      </c>
      <c r="L4" t="s">
        <v>147</v>
      </c>
      <c r="M4" t="s">
        <v>53</v>
      </c>
      <c r="N4" t="s">
        <v>54</v>
      </c>
      <c r="O4" t="s">
        <v>55</v>
      </c>
      <c r="P4" t="s">
        <v>56</v>
      </c>
      <c r="Q4" t="s">
        <v>58</v>
      </c>
      <c r="R4" t="s">
        <v>60</v>
      </c>
    </row>
    <row r="5" spans="1:18">
      <c r="A5" t="s">
        <v>61</v>
      </c>
      <c r="C5" t="s">
        <v>62</v>
      </c>
      <c r="D5" t="s">
        <v>62</v>
      </c>
      <c r="E5" t="s">
        <v>62</v>
      </c>
      <c r="F5" t="s">
        <v>62</v>
      </c>
      <c r="G5" t="s">
        <v>62</v>
      </c>
      <c r="H5" t="s">
        <v>62</v>
      </c>
      <c r="I5" t="s">
        <v>62</v>
      </c>
      <c r="J5" t="s">
        <v>62</v>
      </c>
      <c r="K5" t="s">
        <v>62</v>
      </c>
      <c r="L5" t="s">
        <v>62</v>
      </c>
      <c r="M5" t="s">
        <v>62</v>
      </c>
      <c r="N5" t="s">
        <v>62</v>
      </c>
      <c r="O5" t="s">
        <v>62</v>
      </c>
      <c r="P5" t="s">
        <v>62</v>
      </c>
      <c r="Q5" t="s">
        <v>62</v>
      </c>
      <c r="R5" t="s">
        <v>62</v>
      </c>
    </row>
    <row r="6" spans="1:18">
      <c r="A6" t="s">
        <v>63</v>
      </c>
      <c r="C6" t="s">
        <v>148</v>
      </c>
      <c r="D6" t="s">
        <v>65</v>
      </c>
      <c r="E6" t="s">
        <v>149</v>
      </c>
      <c r="F6" t="s">
        <v>66</v>
      </c>
      <c r="G6" t="s">
        <v>150</v>
      </c>
      <c r="H6" t="s">
        <v>151</v>
      </c>
      <c r="I6" t="s">
        <v>152</v>
      </c>
      <c r="J6" t="s">
        <v>69</v>
      </c>
      <c r="K6" t="s">
        <v>153</v>
      </c>
      <c r="L6" t="s">
        <v>154</v>
      </c>
      <c r="M6" t="s">
        <v>70</v>
      </c>
      <c r="N6" t="s">
        <v>71</v>
      </c>
      <c r="O6" t="s">
        <v>72</v>
      </c>
      <c r="P6" t="s">
        <v>73</v>
      </c>
      <c r="Q6" t="s">
        <v>75</v>
      </c>
      <c r="R6" t="s">
        <v>77</v>
      </c>
    </row>
    <row r="7" spans="1:18">
      <c r="A7" t="s">
        <v>80</v>
      </c>
      <c r="C7" t="s">
        <v>81</v>
      </c>
      <c r="D7" t="s">
        <v>81</v>
      </c>
      <c r="E7" t="s">
        <v>81</v>
      </c>
      <c r="F7" t="s">
        <v>81</v>
      </c>
      <c r="G7" t="s">
        <v>81</v>
      </c>
      <c r="H7" t="s">
        <v>81</v>
      </c>
      <c r="I7" t="s">
        <v>81</v>
      </c>
      <c r="J7" t="s">
        <v>81</v>
      </c>
      <c r="K7" t="s">
        <v>81</v>
      </c>
      <c r="L7" t="s">
        <v>81</v>
      </c>
      <c r="M7" t="s">
        <v>81</v>
      </c>
      <c r="N7" t="s">
        <v>81</v>
      </c>
      <c r="O7" t="s">
        <v>81</v>
      </c>
      <c r="P7" t="s">
        <v>82</v>
      </c>
      <c r="Q7" t="s">
        <v>81</v>
      </c>
      <c r="R7" t="s">
        <v>83</v>
      </c>
    </row>
    <row r="8" spans="1:18">
      <c r="A8" t="s">
        <v>84</v>
      </c>
      <c r="C8" t="s">
        <v>85</v>
      </c>
      <c r="D8" t="s">
        <v>86</v>
      </c>
      <c r="E8" t="s">
        <v>155</v>
      </c>
      <c r="F8" t="s">
        <v>87</v>
      </c>
      <c r="G8" t="s">
        <v>88</v>
      </c>
      <c r="H8" t="s">
        <v>156</v>
      </c>
      <c r="I8" t="s">
        <v>157</v>
      </c>
      <c r="J8" t="s">
        <v>90</v>
      </c>
      <c r="K8" t="s">
        <v>158</v>
      </c>
      <c r="L8" t="s">
        <v>159</v>
      </c>
      <c r="M8" t="s">
        <v>91</v>
      </c>
      <c r="N8" t="s">
        <v>92</v>
      </c>
      <c r="O8" t="s">
        <v>93</v>
      </c>
      <c r="P8" t="s">
        <v>94</v>
      </c>
      <c r="Q8" t="s">
        <v>96</v>
      </c>
      <c r="R8" t="s">
        <v>98</v>
      </c>
    </row>
    <row r="9" spans="1:18">
      <c r="A9" t="s">
        <v>99</v>
      </c>
      <c r="C9" t="s">
        <v>100</v>
      </c>
      <c r="D9" t="s">
        <v>101</v>
      </c>
      <c r="E9" t="s">
        <v>160</v>
      </c>
      <c r="F9" t="s">
        <v>102</v>
      </c>
      <c r="G9" t="s">
        <v>103</v>
      </c>
      <c r="H9" t="s">
        <v>104</v>
      </c>
      <c r="I9" t="s">
        <v>161</v>
      </c>
      <c r="J9" t="s">
        <v>105</v>
      </c>
      <c r="K9" t="s">
        <v>162</v>
      </c>
      <c r="L9" t="s">
        <v>163</v>
      </c>
      <c r="M9" t="s">
        <v>106</v>
      </c>
      <c r="N9" t="s">
        <v>107</v>
      </c>
      <c r="O9" t="s">
        <v>108</v>
      </c>
      <c r="P9" t="s">
        <v>109</v>
      </c>
      <c r="Q9" t="s">
        <v>111</v>
      </c>
      <c r="R9" t="s">
        <v>113</v>
      </c>
    </row>
    <row r="10" spans="1:18">
      <c r="C10" t="str">
        <f>LEFT(C8,FIND(":",C8)-1)</f>
        <v>Armenia</v>
      </c>
      <c r="D10" t="str">
        <f t="shared" ref="D10:R10" si="0">LEFT(D8,FIND(":",D8)-1)</f>
        <v>Belarus</v>
      </c>
      <c r="E10" t="str">
        <f t="shared" si="0"/>
        <v>Albania</v>
      </c>
      <c r="F10" t="str">
        <f t="shared" si="0"/>
        <v>Georgia</v>
      </c>
      <c r="G10" t="str">
        <f t="shared" si="0"/>
        <v>Kazakhstan</v>
      </c>
      <c r="H10" t="str">
        <f t="shared" si="0"/>
        <v>Kyrgyz Republic</v>
      </c>
      <c r="I10" t="str">
        <f t="shared" si="0"/>
        <v>Bulgaria</v>
      </c>
      <c r="J10" t="str">
        <f t="shared" si="0"/>
        <v>Moldova</v>
      </c>
      <c r="K10" t="str">
        <f t="shared" si="0"/>
        <v>Russia</v>
      </c>
      <c r="L10" t="str">
        <f t="shared" si="0"/>
        <v>Ukraine</v>
      </c>
      <c r="M10" t="str">
        <f t="shared" si="0"/>
        <v>Uzbekistan</v>
      </c>
      <c r="N10" t="str">
        <f t="shared" si="0"/>
        <v>Czech Republic</v>
      </c>
      <c r="O10" t="str">
        <f t="shared" si="0"/>
        <v>Latvia</v>
      </c>
      <c r="P10" t="str">
        <f t="shared" si="0"/>
        <v>Serbia</v>
      </c>
      <c r="Q10" t="str">
        <f t="shared" si="0"/>
        <v>Lithuania</v>
      </c>
      <c r="R10" t="str">
        <f t="shared" si="0"/>
        <v>Poland</v>
      </c>
    </row>
    <row r="11" spans="1:18">
      <c r="A11" t="s">
        <v>114</v>
      </c>
      <c r="B11" s="4">
        <v>43100</v>
      </c>
      <c r="C11" s="1">
        <v>0</v>
      </c>
      <c r="D11" s="1">
        <v>1939.9</v>
      </c>
      <c r="E11" s="3">
        <v>65.8</v>
      </c>
      <c r="F11" s="2">
        <v>0</v>
      </c>
      <c r="G11" s="2">
        <v>12498</v>
      </c>
      <c r="H11" s="3">
        <v>289.61</v>
      </c>
      <c r="I11" s="3">
        <v>1689.71</v>
      </c>
      <c r="J11" s="3">
        <v>3.08</v>
      </c>
      <c r="K11" s="1">
        <v>76647</v>
      </c>
      <c r="L11" s="3">
        <v>1060.6500000000001</v>
      </c>
      <c r="M11" s="3">
        <v>14034.06</v>
      </c>
      <c r="N11" s="3">
        <v>393.44</v>
      </c>
      <c r="O11" s="3">
        <v>277.54000000000002</v>
      </c>
      <c r="P11" s="3">
        <v>675.1</v>
      </c>
      <c r="Q11" s="1">
        <v>243.4</v>
      </c>
      <c r="R11" s="2">
        <v>14942</v>
      </c>
    </row>
    <row r="12" spans="1:18">
      <c r="A12" t="s">
        <v>115</v>
      </c>
      <c r="B12" s="4">
        <v>43465</v>
      </c>
      <c r="C12" s="1">
        <v>0</v>
      </c>
      <c r="D12" s="1">
        <v>1934.7</v>
      </c>
      <c r="E12" s="3">
        <v>64.87</v>
      </c>
      <c r="F12" s="2">
        <v>0</v>
      </c>
      <c r="G12" s="2">
        <v>14391</v>
      </c>
      <c r="H12" s="3">
        <v>460.3</v>
      </c>
      <c r="I12" s="3">
        <v>1668.23</v>
      </c>
      <c r="J12" s="3">
        <v>3.01</v>
      </c>
      <c r="K12" s="1">
        <v>86902.8</v>
      </c>
      <c r="L12" s="3">
        <v>1002.22</v>
      </c>
      <c r="M12" s="3">
        <v>14640.75</v>
      </c>
      <c r="N12" s="3">
        <v>361.31</v>
      </c>
      <c r="O12" s="3">
        <v>274.02</v>
      </c>
      <c r="P12" s="3">
        <v>736.16</v>
      </c>
      <c r="Q12" s="1">
        <v>240.3</v>
      </c>
      <c r="R12" s="2">
        <v>19928</v>
      </c>
    </row>
    <row r="13" spans="1:18">
      <c r="A13" t="s">
        <v>116</v>
      </c>
      <c r="B13" s="4">
        <v>43830</v>
      </c>
      <c r="C13" s="1">
        <v>0</v>
      </c>
      <c r="D13" s="1">
        <v>2387.1999999999998</v>
      </c>
      <c r="E13" s="3">
        <v>133.56</v>
      </c>
      <c r="F13" s="2">
        <v>0</v>
      </c>
      <c r="G13" s="2">
        <v>18875</v>
      </c>
      <c r="H13" s="3">
        <v>701.19</v>
      </c>
      <c r="I13" s="3">
        <v>1984.51</v>
      </c>
      <c r="J13" s="3">
        <v>3.6</v>
      </c>
      <c r="K13" s="1">
        <v>110376</v>
      </c>
      <c r="L13" s="3">
        <v>1218.79</v>
      </c>
      <c r="M13" s="3">
        <v>16329.21</v>
      </c>
      <c r="N13" s="3">
        <v>390.82</v>
      </c>
      <c r="O13" s="3">
        <v>324.45999999999998</v>
      </c>
      <c r="P13" s="3">
        <v>1336.76</v>
      </c>
      <c r="Q13" s="1">
        <v>284.60000000000002</v>
      </c>
      <c r="R13" s="2">
        <v>42519</v>
      </c>
    </row>
    <row r="14" spans="1:18">
      <c r="A14" t="s">
        <v>117</v>
      </c>
      <c r="B14" s="4">
        <v>44196</v>
      </c>
      <c r="C14" s="1">
        <v>0</v>
      </c>
      <c r="D14" s="1">
        <v>3041.5</v>
      </c>
      <c r="E14" s="3">
        <v>167.09</v>
      </c>
      <c r="F14" s="2">
        <v>0</v>
      </c>
      <c r="G14" s="2">
        <v>23582</v>
      </c>
      <c r="H14" s="3">
        <v>1017.91</v>
      </c>
      <c r="I14" s="3">
        <v>2472.06</v>
      </c>
      <c r="J14" s="3">
        <v>4.47</v>
      </c>
      <c r="K14" s="1">
        <v>138754.4</v>
      </c>
      <c r="L14" s="3">
        <v>1583.87</v>
      </c>
      <c r="M14" s="3">
        <v>20216.740000000002</v>
      </c>
      <c r="N14" s="3">
        <v>572.64</v>
      </c>
      <c r="O14" s="3">
        <v>403.59</v>
      </c>
      <c r="P14" s="3">
        <v>1760.15</v>
      </c>
      <c r="Q14" s="1">
        <v>353.4</v>
      </c>
      <c r="R14" s="2">
        <v>52253</v>
      </c>
    </row>
    <row r="15" spans="1:18">
      <c r="A15" t="s">
        <v>118</v>
      </c>
      <c r="B15" s="4">
        <v>44561</v>
      </c>
      <c r="C15" s="1">
        <v>0</v>
      </c>
      <c r="D15" s="1">
        <v>3123</v>
      </c>
      <c r="E15" s="3">
        <v>160.66</v>
      </c>
      <c r="F15" s="2">
        <v>0</v>
      </c>
      <c r="G15" s="2">
        <v>23546</v>
      </c>
      <c r="H15" s="3">
        <v>591.79</v>
      </c>
      <c r="I15" s="3">
        <v>2386.5300000000002</v>
      </c>
      <c r="J15" s="3">
        <v>4.28</v>
      </c>
      <c r="K15" s="1">
        <v>133069.79999999999</v>
      </c>
      <c r="L15" s="3">
        <v>1557.76</v>
      </c>
      <c r="M15" s="3">
        <v>20949.71</v>
      </c>
      <c r="N15" s="3">
        <v>614.21</v>
      </c>
      <c r="O15" s="3">
        <v>389.34</v>
      </c>
      <c r="P15" s="3">
        <v>1931.4</v>
      </c>
      <c r="Q15" s="1">
        <v>341.4</v>
      </c>
      <c r="R15" s="2">
        <v>54844</v>
      </c>
    </row>
    <row r="16" spans="1:18">
      <c r="A16" t="s">
        <v>119</v>
      </c>
      <c r="B16" s="4">
        <v>44926</v>
      </c>
      <c r="C16" s="1">
        <v>0</v>
      </c>
      <c r="D16" s="1">
        <v>3141.4</v>
      </c>
      <c r="E16" s="3">
        <v>176.12</v>
      </c>
      <c r="F16" s="2">
        <v>0</v>
      </c>
      <c r="G16" s="2">
        <v>20491</v>
      </c>
      <c r="H16" s="3">
        <v>955.11</v>
      </c>
      <c r="I16" s="3">
        <v>2386.8200000000002</v>
      </c>
      <c r="J16" s="3">
        <v>4.3</v>
      </c>
      <c r="K16" s="1">
        <v>136077</v>
      </c>
      <c r="L16" s="3">
        <v>1565.27</v>
      </c>
      <c r="M16" s="3">
        <v>23064.77</v>
      </c>
      <c r="N16" s="3">
        <v>697.96</v>
      </c>
      <c r="O16" s="3">
        <v>390.48</v>
      </c>
      <c r="P16" s="3">
        <v>2104.6</v>
      </c>
      <c r="Q16" s="1">
        <v>342.1</v>
      </c>
      <c r="R16" s="2">
        <v>58650</v>
      </c>
    </row>
    <row r="17" spans="1:18">
      <c r="A17" t="s">
        <v>120</v>
      </c>
      <c r="B17" s="4">
        <v>45291</v>
      </c>
      <c r="C17" s="1">
        <v>0</v>
      </c>
      <c r="D17" s="1">
        <v>3582.2</v>
      </c>
      <c r="E17" s="3">
        <v>223.92</v>
      </c>
      <c r="F17" s="2">
        <v>0</v>
      </c>
      <c r="G17" s="2">
        <v>19510</v>
      </c>
      <c r="H17" s="3">
        <v>1430.24</v>
      </c>
      <c r="I17" s="3">
        <v>2711.06</v>
      </c>
      <c r="J17" s="3">
        <v>4.91</v>
      </c>
      <c r="K17" s="1">
        <v>155857.70000000001</v>
      </c>
      <c r="L17" s="3">
        <v>1798.62</v>
      </c>
      <c r="M17" s="3">
        <v>24632.16</v>
      </c>
      <c r="N17" s="3">
        <v>2033.88</v>
      </c>
      <c r="O17" s="3">
        <v>441.37</v>
      </c>
      <c r="P17" s="3">
        <v>2393.2399999999998</v>
      </c>
      <c r="Q17" s="1">
        <v>387.3</v>
      </c>
      <c r="R17" s="2">
        <v>93591</v>
      </c>
    </row>
    <row r="18" spans="1:18">
      <c r="A18" t="s">
        <v>121</v>
      </c>
      <c r="B18" s="4">
        <v>45657</v>
      </c>
      <c r="C18" s="1">
        <v>0</v>
      </c>
      <c r="D18" s="1">
        <v>4522.8999999999996</v>
      </c>
      <c r="E18" s="3">
        <v>286</v>
      </c>
      <c r="F18" s="2">
        <v>599</v>
      </c>
      <c r="G18" s="2">
        <v>23844</v>
      </c>
      <c r="H18" s="3">
        <v>3198.41</v>
      </c>
      <c r="I18" s="3">
        <v>3411.66</v>
      </c>
      <c r="J18" s="3">
        <v>6.26</v>
      </c>
      <c r="K18" s="1">
        <v>195707.3</v>
      </c>
      <c r="L18" s="3">
        <v>2310.81</v>
      </c>
      <c r="M18" s="3">
        <v>32036.68</v>
      </c>
      <c r="N18" s="3">
        <v>4297.24</v>
      </c>
      <c r="O18" s="3">
        <v>555.85</v>
      </c>
      <c r="P18" s="3">
        <v>3883.65</v>
      </c>
      <c r="Q18" s="1">
        <v>487.1</v>
      </c>
      <c r="R18" s="2">
        <v>154308</v>
      </c>
    </row>
    <row r="19" spans="1:18">
      <c r="A19" t="s">
        <v>122</v>
      </c>
      <c r="B19" s="4">
        <v>46022</v>
      </c>
      <c r="D19" s="1">
        <v>7471</v>
      </c>
      <c r="F19" s="2">
        <v>1002</v>
      </c>
      <c r="J19" s="3">
        <v>10.71</v>
      </c>
      <c r="L19" s="3">
        <v>3877.64</v>
      </c>
      <c r="M19" s="3">
        <v>55092.42</v>
      </c>
      <c r="N19" s="3">
        <v>10121.89</v>
      </c>
      <c r="O19" s="3">
        <v>921.28</v>
      </c>
      <c r="Q19" s="1">
        <v>807.1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29951C-DB33-4220-A91F-49DE3A672101}">
  <dimension ref="A1:L18"/>
  <sheetViews>
    <sheetView topLeftCell="A7" workbookViewId="0">
      <selection activeCell="J1" sqref="J1"/>
    </sheetView>
  </sheetViews>
  <sheetFormatPr baseColWidth="10" defaultColWidth="8.83203125" defaultRowHeight="13"/>
  <sheetData>
    <row r="1" spans="1:12">
      <c r="A1" t="s">
        <v>13</v>
      </c>
      <c r="C1" t="s">
        <v>164</v>
      </c>
      <c r="D1" t="s">
        <v>165</v>
      </c>
      <c r="E1" t="s">
        <v>166</v>
      </c>
      <c r="F1" t="s">
        <v>167</v>
      </c>
      <c r="G1" t="s">
        <v>168</v>
      </c>
      <c r="H1" t="s">
        <v>169</v>
      </c>
      <c r="I1" t="s">
        <v>170</v>
      </c>
      <c r="J1" t="s">
        <v>171</v>
      </c>
      <c r="K1" t="s">
        <v>172</v>
      </c>
      <c r="L1" t="s">
        <v>173</v>
      </c>
    </row>
    <row r="2" spans="1:12">
      <c r="A2" t="s">
        <v>28</v>
      </c>
      <c r="C2" t="s">
        <v>174</v>
      </c>
      <c r="D2" t="s">
        <v>140</v>
      </c>
      <c r="E2" t="s">
        <v>175</v>
      </c>
      <c r="F2" t="s">
        <v>35</v>
      </c>
      <c r="G2" t="s">
        <v>176</v>
      </c>
      <c r="H2" t="s">
        <v>140</v>
      </c>
      <c r="I2" t="s">
        <v>177</v>
      </c>
      <c r="J2" t="s">
        <v>142</v>
      </c>
      <c r="K2" t="s">
        <v>29</v>
      </c>
      <c r="L2" t="s">
        <v>178</v>
      </c>
    </row>
    <row r="3" spans="1:12">
      <c r="A3" t="s">
        <v>42</v>
      </c>
      <c r="C3" t="s">
        <v>44</v>
      </c>
      <c r="D3" t="s">
        <v>44</v>
      </c>
      <c r="E3" t="s">
        <v>44</v>
      </c>
      <c r="F3" t="s">
        <v>43</v>
      </c>
      <c r="G3" t="s">
        <v>43</v>
      </c>
      <c r="H3" t="s">
        <v>43</v>
      </c>
      <c r="I3" t="s">
        <v>43</v>
      </c>
      <c r="J3" t="s">
        <v>44</v>
      </c>
      <c r="K3" t="s">
        <v>44</v>
      </c>
      <c r="L3" t="s">
        <v>44</v>
      </c>
    </row>
    <row r="4" spans="1:12">
      <c r="A4" t="s">
        <v>46</v>
      </c>
      <c r="C4" t="s">
        <v>144</v>
      </c>
      <c r="D4" t="s">
        <v>51</v>
      </c>
      <c r="E4" t="s">
        <v>146</v>
      </c>
      <c r="F4" t="s">
        <v>53</v>
      </c>
      <c r="G4" t="s">
        <v>54</v>
      </c>
      <c r="H4" t="s">
        <v>179</v>
      </c>
      <c r="I4" t="s">
        <v>55</v>
      </c>
      <c r="J4" t="s">
        <v>56</v>
      </c>
      <c r="K4" t="s">
        <v>60</v>
      </c>
      <c r="L4" t="s">
        <v>180</v>
      </c>
    </row>
    <row r="5" spans="1:12">
      <c r="A5" t="s">
        <v>61</v>
      </c>
      <c r="C5" t="s">
        <v>62</v>
      </c>
      <c r="D5" t="s">
        <v>62</v>
      </c>
      <c r="E5" t="s">
        <v>62</v>
      </c>
      <c r="F5" t="s">
        <v>62</v>
      </c>
      <c r="G5" t="s">
        <v>62</v>
      </c>
      <c r="H5" t="s">
        <v>62</v>
      </c>
      <c r="I5" t="s">
        <v>62</v>
      </c>
      <c r="J5" t="s">
        <v>62</v>
      </c>
      <c r="K5" t="s">
        <v>62</v>
      </c>
      <c r="L5" t="s">
        <v>62</v>
      </c>
    </row>
    <row r="6" spans="1:12">
      <c r="A6" t="s">
        <v>63</v>
      </c>
      <c r="C6" t="s">
        <v>149</v>
      </c>
      <c r="D6" t="s">
        <v>181</v>
      </c>
      <c r="E6" t="s">
        <v>153</v>
      </c>
      <c r="F6" t="s">
        <v>70</v>
      </c>
      <c r="G6" t="s">
        <v>71</v>
      </c>
      <c r="H6" t="s">
        <v>182</v>
      </c>
      <c r="I6" t="s">
        <v>183</v>
      </c>
      <c r="J6" t="s">
        <v>73</v>
      </c>
      <c r="K6" t="s">
        <v>77</v>
      </c>
      <c r="L6" t="s">
        <v>184</v>
      </c>
    </row>
    <row r="7" spans="1:12">
      <c r="A7" t="s">
        <v>80</v>
      </c>
      <c r="C7" t="s">
        <v>81</v>
      </c>
      <c r="D7" t="s">
        <v>185</v>
      </c>
      <c r="E7" t="s">
        <v>185</v>
      </c>
      <c r="F7" t="s">
        <v>185</v>
      </c>
      <c r="G7" t="s">
        <v>185</v>
      </c>
      <c r="H7" t="s">
        <v>185</v>
      </c>
      <c r="I7" t="s">
        <v>83</v>
      </c>
      <c r="J7" t="s">
        <v>185</v>
      </c>
      <c r="K7" t="s">
        <v>185</v>
      </c>
      <c r="L7" t="s">
        <v>185</v>
      </c>
    </row>
    <row r="8" spans="1:12">
      <c r="A8" t="s">
        <v>84</v>
      </c>
      <c r="C8" t="s">
        <v>155</v>
      </c>
      <c r="D8" t="s">
        <v>156</v>
      </c>
      <c r="E8" t="s">
        <v>158</v>
      </c>
      <c r="F8" t="s">
        <v>91</v>
      </c>
      <c r="G8" t="s">
        <v>92</v>
      </c>
      <c r="H8" t="s">
        <v>186</v>
      </c>
      <c r="I8" t="s">
        <v>93</v>
      </c>
      <c r="J8" t="s">
        <v>94</v>
      </c>
      <c r="K8" t="s">
        <v>98</v>
      </c>
      <c r="L8" t="s">
        <v>187</v>
      </c>
    </row>
    <row r="9" spans="1:12">
      <c r="A9" t="s">
        <v>99</v>
      </c>
      <c r="C9" t="s">
        <v>160</v>
      </c>
      <c r="D9" t="s">
        <v>104</v>
      </c>
      <c r="E9" t="s">
        <v>162</v>
      </c>
      <c r="F9" t="s">
        <v>106</v>
      </c>
      <c r="G9" t="s">
        <v>107</v>
      </c>
      <c r="H9" t="s">
        <v>188</v>
      </c>
      <c r="I9" t="s">
        <v>108</v>
      </c>
      <c r="J9" t="s">
        <v>109</v>
      </c>
      <c r="K9" t="s">
        <v>113</v>
      </c>
      <c r="L9" t="s">
        <v>189</v>
      </c>
    </row>
    <row r="10" spans="1:12">
      <c r="A10" t="s">
        <v>114</v>
      </c>
      <c r="B10" s="4">
        <v>43100</v>
      </c>
      <c r="C10" s="3">
        <v>0.05</v>
      </c>
      <c r="D10" s="3">
        <v>223.38</v>
      </c>
      <c r="E10" s="1">
        <v>59.1</v>
      </c>
      <c r="F10" s="3">
        <v>10.82</v>
      </c>
      <c r="G10" s="3">
        <v>0.3</v>
      </c>
      <c r="H10" s="5">
        <v>1.0189999999999999</v>
      </c>
      <c r="I10" s="3">
        <v>0.21</v>
      </c>
      <c r="J10" s="3">
        <v>0.62</v>
      </c>
      <c r="K10" s="5">
        <v>3.3109999999999999</v>
      </c>
      <c r="L10" s="5">
        <v>3.3340000000000001</v>
      </c>
    </row>
    <row r="11" spans="1:12">
      <c r="A11" t="s">
        <v>115</v>
      </c>
      <c r="B11" s="4">
        <v>43465</v>
      </c>
      <c r="C11" s="3">
        <v>0.05</v>
      </c>
      <c r="D11" s="3">
        <v>359.89</v>
      </c>
      <c r="E11" s="1">
        <v>67.900000000000006</v>
      </c>
      <c r="F11" s="3">
        <v>11.42</v>
      </c>
      <c r="G11" s="3">
        <v>0.28000000000000003</v>
      </c>
      <c r="H11" s="5">
        <v>1.0189999999999999</v>
      </c>
      <c r="I11" s="3">
        <v>0.21</v>
      </c>
      <c r="J11" s="3">
        <v>0.66</v>
      </c>
      <c r="K11" s="5">
        <v>4.1360000000000001</v>
      </c>
      <c r="L11" s="5">
        <v>3.3340000000000001</v>
      </c>
    </row>
    <row r="12" spans="1:12">
      <c r="A12" t="s">
        <v>116</v>
      </c>
      <c r="B12" s="4">
        <v>43830</v>
      </c>
      <c r="C12" s="3">
        <v>0.09</v>
      </c>
      <c r="D12" s="3">
        <v>462.91</v>
      </c>
      <c r="E12" s="1">
        <v>73</v>
      </c>
      <c r="F12" s="3">
        <v>10.8</v>
      </c>
      <c r="G12" s="3">
        <v>0.26</v>
      </c>
      <c r="H12" s="5">
        <v>1.0189999999999999</v>
      </c>
      <c r="I12" s="3">
        <v>0.21</v>
      </c>
      <c r="J12" s="3">
        <v>0.98</v>
      </c>
      <c r="K12" s="5">
        <v>7.351</v>
      </c>
      <c r="L12" s="5">
        <v>3.33</v>
      </c>
    </row>
    <row r="13" spans="1:12">
      <c r="A13" t="s">
        <v>117</v>
      </c>
      <c r="B13" s="4">
        <v>44196</v>
      </c>
      <c r="C13" s="3">
        <v>0.09</v>
      </c>
      <c r="D13" s="3">
        <v>539.26</v>
      </c>
      <c r="E13" s="1">
        <v>73.900000000000006</v>
      </c>
      <c r="F13" s="3">
        <v>10.69</v>
      </c>
      <c r="G13" s="3">
        <v>0.3</v>
      </c>
      <c r="H13" s="5">
        <v>1.0189999999999999</v>
      </c>
      <c r="I13" s="3">
        <v>0.21</v>
      </c>
      <c r="J13" s="3">
        <v>1.1499999999999999</v>
      </c>
      <c r="K13" s="5">
        <v>7.3520000000000003</v>
      </c>
      <c r="L13" s="5">
        <v>3.3319999999999999</v>
      </c>
    </row>
    <row r="14" spans="1:12">
      <c r="A14" t="s">
        <v>118</v>
      </c>
      <c r="B14" s="4">
        <v>44561</v>
      </c>
      <c r="C14" s="3">
        <v>0.09</v>
      </c>
      <c r="D14" s="3">
        <v>327.71</v>
      </c>
      <c r="E14" s="1">
        <v>74</v>
      </c>
      <c r="F14" s="3">
        <v>11.64</v>
      </c>
      <c r="G14" s="3">
        <v>0.34</v>
      </c>
      <c r="H14" s="5">
        <v>1.0189999999999999</v>
      </c>
      <c r="I14" s="3">
        <v>0.21</v>
      </c>
      <c r="J14" s="3">
        <v>1.2</v>
      </c>
      <c r="K14" s="5">
        <v>7.4219999999999997</v>
      </c>
      <c r="L14" s="5">
        <v>3.3319999999999999</v>
      </c>
    </row>
    <row r="15" spans="1:12">
      <c r="A15" t="s">
        <v>119</v>
      </c>
      <c r="B15" s="4">
        <v>44926</v>
      </c>
      <c r="C15" s="3">
        <v>0.1</v>
      </c>
      <c r="D15" s="3">
        <v>527</v>
      </c>
      <c r="E15" s="1" t="e">
        <v>#N/A</v>
      </c>
      <c r="F15" s="3">
        <v>12.73</v>
      </c>
      <c r="G15" s="3">
        <v>0.38</v>
      </c>
      <c r="H15" s="5">
        <v>1.0189999999999999</v>
      </c>
      <c r="I15" s="3">
        <v>0.21</v>
      </c>
      <c r="J15" s="3">
        <v>1.24</v>
      </c>
      <c r="K15" s="5">
        <v>7.3520000000000003</v>
      </c>
      <c r="L15" s="5">
        <v>3.3319999999999999</v>
      </c>
    </row>
    <row r="16" spans="1:12">
      <c r="A16" t="s">
        <v>120</v>
      </c>
      <c r="B16" s="4">
        <v>45291</v>
      </c>
      <c r="C16" s="3">
        <v>0.11</v>
      </c>
      <c r="D16" s="3">
        <v>693.49</v>
      </c>
      <c r="E16" s="1">
        <v>75</v>
      </c>
      <c r="F16" s="3">
        <v>11.94</v>
      </c>
      <c r="G16" s="3">
        <v>0.99</v>
      </c>
      <c r="H16" s="5">
        <v>1.0189999999999999</v>
      </c>
      <c r="I16" s="3">
        <v>0.21</v>
      </c>
      <c r="J16" s="3">
        <v>1.28</v>
      </c>
      <c r="K16" s="5">
        <v>11.532</v>
      </c>
      <c r="L16" s="5">
        <v>3.3319999999999999</v>
      </c>
    </row>
    <row r="17" spans="1:12">
      <c r="A17" t="s">
        <v>121</v>
      </c>
      <c r="B17" s="4">
        <v>45657</v>
      </c>
      <c r="C17" s="3">
        <v>0.11</v>
      </c>
      <c r="D17" s="3">
        <v>1225.8699999999999</v>
      </c>
      <c r="E17" s="1">
        <v>75</v>
      </c>
      <c r="F17" s="3">
        <v>12.3</v>
      </c>
      <c r="G17" s="3">
        <v>1.65</v>
      </c>
      <c r="H17" s="5">
        <v>1.0189999999999999</v>
      </c>
      <c r="I17" s="3">
        <v>0.21</v>
      </c>
      <c r="J17" s="3">
        <v>1.55</v>
      </c>
      <c r="K17" s="5">
        <v>14.411</v>
      </c>
      <c r="L17" s="5">
        <v>3.3319999999999999</v>
      </c>
    </row>
    <row r="18" spans="1:12">
      <c r="A18" t="s">
        <v>122</v>
      </c>
      <c r="B18" s="4">
        <v>46022</v>
      </c>
      <c r="F18" s="3">
        <v>12.55</v>
      </c>
      <c r="G18" s="3">
        <v>2.2999999999999998</v>
      </c>
      <c r="H18" s="5">
        <v>1.0189999999999999</v>
      </c>
      <c r="I18" s="3">
        <v>0.21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3</vt:i4>
      </vt:variant>
    </vt:vector>
  </HeadingPairs>
  <TitlesOfParts>
    <vt:vector size="8" baseType="lpstr">
      <vt:lpstr>Answer</vt:lpstr>
      <vt:lpstr>Gold price</vt:lpstr>
      <vt:lpstr>Total Reserves</vt:lpstr>
      <vt:lpstr>Value</vt:lpstr>
      <vt:lpstr>Volume</vt:lpstr>
      <vt:lpstr>_DLX2.USE</vt:lpstr>
      <vt:lpstr>_DLX3.USE</vt:lpstr>
      <vt:lpstr>_DLX4.USE</vt:lpstr>
    </vt:vector>
  </TitlesOfParts>
  <Company>IMF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Wang, Shuyi</dc:creator>
  <cp:lastModifiedBy>Wang, Shuyi</cp:lastModifiedBy>
  <dcterms:created xsi:type="dcterms:W3CDTF">2026-01-10T02:12:20Z</dcterms:created>
  <dcterms:modified xsi:type="dcterms:W3CDTF">2026-01-19T22:07:41Z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0c07ed86-5dc5-4593-ad03-a8684b843815_Enabled">
    <vt:lpwstr>true</vt:lpwstr>
  </property>
  <property fmtid="{D5CDD505-2E9C-101B-9397-08002B2CF9AE}" pid="3" name="MSIP_Label_0c07ed86-5dc5-4593-ad03-a8684b843815_SetDate">
    <vt:lpwstr>2026-01-10T02:12:23Z</vt:lpwstr>
  </property>
  <property fmtid="{D5CDD505-2E9C-101B-9397-08002B2CF9AE}" pid="4" name="MSIP_Label_0c07ed86-5dc5-4593-ad03-a8684b843815_Method">
    <vt:lpwstr>Standard</vt:lpwstr>
  </property>
  <property fmtid="{D5CDD505-2E9C-101B-9397-08002B2CF9AE}" pid="5" name="MSIP_Label_0c07ed86-5dc5-4593-ad03-a8684b843815_Name">
    <vt:lpwstr>0c07ed86-5dc5-4593-ad03-a8684b843815</vt:lpwstr>
  </property>
  <property fmtid="{D5CDD505-2E9C-101B-9397-08002B2CF9AE}" pid="6" name="MSIP_Label_0c07ed86-5dc5-4593-ad03-a8684b843815_SiteId">
    <vt:lpwstr>8085fa43-302e-45bd-b171-a6648c3b6be7</vt:lpwstr>
  </property>
  <property fmtid="{D5CDD505-2E9C-101B-9397-08002B2CF9AE}" pid="7" name="MSIP_Label_0c07ed86-5dc5-4593-ad03-a8684b843815_ActionId">
    <vt:lpwstr>ab89b2e5-d89f-44c6-8e7d-cc245484291e</vt:lpwstr>
  </property>
  <property fmtid="{D5CDD505-2E9C-101B-9397-08002B2CF9AE}" pid="8" name="MSIP_Label_0c07ed86-5dc5-4593-ad03-a8684b843815_ContentBits">
    <vt:lpwstr>0</vt:lpwstr>
  </property>
  <property fmtid="{D5CDD505-2E9C-101B-9397-08002B2CF9AE}" pid="9" name="MSIP_Label_0c07ed86-5dc5-4593-ad03-a8684b843815_Tag">
    <vt:lpwstr>10, 3, 0, 1</vt:lpwstr>
  </property>
</Properties>
</file>